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Paul and Claire\Documents\Dudley\"/>
    </mc:Choice>
  </mc:AlternateContent>
  <bookViews>
    <workbookView xWindow="0" yWindow="0" windowWidth="19200" windowHeight="6730" activeTab="1"/>
  </bookViews>
  <sheets>
    <sheet name="Cover" sheetId="3" r:id="rId1"/>
    <sheet name="1. WDES Spreadsheet" sheetId="2" r:id="rId2"/>
  </sheets>
  <definedNames>
    <definedName name="_AMO_UniqueIdentifier" hidden="1">"'2751aa8b-0759-4799-932b-21e8479e36d6'"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55" i="2" l="1"/>
  <c r="K56" i="2"/>
  <c r="O80" i="2"/>
  <c r="O78" i="2"/>
  <c r="O77" i="2"/>
  <c r="O63" i="2"/>
  <c r="O60" i="2"/>
  <c r="O59" i="2"/>
  <c r="O56" i="2"/>
  <c r="O55" i="2"/>
  <c r="O54" i="2"/>
  <c r="O48" i="2"/>
  <c r="O47" i="2"/>
  <c r="O46" i="2"/>
  <c r="O45" i="2"/>
  <c r="O44" i="2"/>
  <c r="O43" i="2"/>
  <c r="O42" i="2"/>
  <c r="O41" i="2"/>
  <c r="O40" i="2"/>
  <c r="O39" i="2"/>
  <c r="O38" i="2"/>
  <c r="O37" i="2"/>
  <c r="O36" i="2"/>
  <c r="O35" i="2"/>
  <c r="O34" i="2"/>
  <c r="O27" i="2"/>
  <c r="O26" i="2"/>
  <c r="O25" i="2"/>
  <c r="O24" i="2"/>
  <c r="O23" i="2"/>
  <c r="O22" i="2"/>
  <c r="O21" i="2"/>
  <c r="O20" i="2"/>
  <c r="O19" i="2"/>
  <c r="O18" i="2"/>
  <c r="O17" i="2"/>
  <c r="O16" i="2"/>
  <c r="O15" i="2"/>
  <c r="O14" i="2"/>
  <c r="O13" i="2"/>
  <c r="F57" i="2"/>
  <c r="L56" i="2"/>
  <c r="G56" i="2" s="1"/>
  <c r="L55" i="2"/>
  <c r="I55" i="2" s="1"/>
  <c r="L54" i="2"/>
  <c r="J57" i="2"/>
  <c r="H57" i="2"/>
  <c r="F52" i="2"/>
  <c r="F51" i="2"/>
  <c r="F50" i="2"/>
  <c r="F49" i="2"/>
  <c r="J52" i="2"/>
  <c r="H52" i="2"/>
  <c r="J51" i="2"/>
  <c r="H51" i="2"/>
  <c r="J50" i="2"/>
  <c r="H50" i="2"/>
  <c r="J49" i="2"/>
  <c r="H49" i="2"/>
  <c r="L48" i="2"/>
  <c r="G48" i="2" s="1"/>
  <c r="L47" i="2"/>
  <c r="G47" i="2" s="1"/>
  <c r="H31" i="2"/>
  <c r="H30" i="2"/>
  <c r="H29" i="2"/>
  <c r="H28" i="2"/>
  <c r="J31" i="2"/>
  <c r="J30" i="2"/>
  <c r="J29" i="2"/>
  <c r="J28" i="2"/>
  <c r="F31" i="2"/>
  <c r="F30" i="2"/>
  <c r="F29" i="2"/>
  <c r="F28" i="2"/>
  <c r="L27" i="2"/>
  <c r="K27" i="2" s="1"/>
  <c r="L26" i="2"/>
  <c r="K26" i="2" s="1"/>
  <c r="L25" i="2"/>
  <c r="G25" i="2" s="1"/>
  <c r="L24" i="2"/>
  <c r="I24" i="2" s="1"/>
  <c r="L23" i="2"/>
  <c r="I23" i="2" s="1"/>
  <c r="L22" i="2"/>
  <c r="G22" i="2" s="1"/>
  <c r="L21" i="2"/>
  <c r="I21" i="2" s="1"/>
  <c r="L20" i="2"/>
  <c r="I20" i="2" s="1"/>
  <c r="L19" i="2"/>
  <c r="K19" i="2" s="1"/>
  <c r="L18" i="2"/>
  <c r="K18" i="2" s="1"/>
  <c r="L17" i="2"/>
  <c r="G17" i="2" s="1"/>
  <c r="L16" i="2"/>
  <c r="K16" i="2" s="1"/>
  <c r="L15" i="2"/>
  <c r="G15" i="2" s="1"/>
  <c r="L14" i="2"/>
  <c r="I14" i="2" s="1"/>
  <c r="I56" i="2" l="1"/>
  <c r="G55" i="2"/>
  <c r="K48" i="2"/>
  <c r="F53" i="2"/>
  <c r="L57" i="2"/>
  <c r="I48" i="2"/>
  <c r="J53" i="2"/>
  <c r="H53" i="2"/>
  <c r="L52" i="2"/>
  <c r="I52" i="2" s="1"/>
  <c r="L51" i="2"/>
  <c r="I51" i="2" s="1"/>
  <c r="L49" i="2"/>
  <c r="K49" i="2" s="1"/>
  <c r="L50" i="2"/>
  <c r="G50" i="2" s="1"/>
  <c r="I47" i="2"/>
  <c r="K47" i="2"/>
  <c r="K21" i="2"/>
  <c r="H32" i="2"/>
  <c r="J32" i="2"/>
  <c r="G23" i="2"/>
  <c r="L29" i="2"/>
  <c r="K29" i="2" s="1"/>
  <c r="I15" i="2"/>
  <c r="K14" i="2"/>
  <c r="G14" i="2"/>
  <c r="L28" i="2"/>
  <c r="K28" i="2" s="1"/>
  <c r="I27" i="2"/>
  <c r="G27" i="2"/>
  <c r="G26" i="2"/>
  <c r="I26" i="2"/>
  <c r="G24" i="2"/>
  <c r="K24" i="2"/>
  <c r="K23" i="2"/>
  <c r="K22" i="2"/>
  <c r="I22" i="2"/>
  <c r="G21" i="2"/>
  <c r="G20" i="2"/>
  <c r="K20" i="2"/>
  <c r="G19" i="2"/>
  <c r="I19" i="2"/>
  <c r="G18" i="2"/>
  <c r="I18" i="2"/>
  <c r="I16" i="2"/>
  <c r="G16" i="2"/>
  <c r="K15" i="2"/>
  <c r="F32" i="2"/>
  <c r="L30" i="2"/>
  <c r="K30" i="2" s="1"/>
  <c r="L31" i="2"/>
  <c r="I17" i="2"/>
  <c r="I25" i="2"/>
  <c r="K17" i="2"/>
  <c r="K25" i="2"/>
  <c r="J58" i="2" l="1"/>
  <c r="H58" i="2"/>
  <c r="F58" i="2"/>
  <c r="K52" i="2"/>
  <c r="G51" i="2"/>
  <c r="K51" i="2"/>
  <c r="K50" i="2"/>
  <c r="I50" i="2"/>
  <c r="I49" i="2"/>
  <c r="G49" i="2"/>
  <c r="L53" i="2"/>
  <c r="G52" i="2"/>
  <c r="G29" i="2"/>
  <c r="I29" i="2"/>
  <c r="G28" i="2"/>
  <c r="L32" i="2"/>
  <c r="G32" i="2" s="1"/>
  <c r="I28" i="2"/>
  <c r="G30" i="2"/>
  <c r="I30" i="2"/>
  <c r="K31" i="2"/>
  <c r="I31" i="2"/>
  <c r="G31" i="2"/>
  <c r="L58" i="2" l="1"/>
  <c r="G53" i="2"/>
  <c r="K53" i="2"/>
  <c r="I53" i="2"/>
  <c r="I32" i="2"/>
  <c r="K32" i="2"/>
  <c r="J81" i="2"/>
  <c r="H81" i="2"/>
  <c r="F81" i="2"/>
  <c r="F79" i="2"/>
  <c r="J64" i="2"/>
  <c r="J61" i="2"/>
  <c r="H61" i="2"/>
  <c r="F61" i="2"/>
  <c r="G57" i="2" l="1"/>
  <c r="K57" i="2"/>
  <c r="I57" i="2"/>
  <c r="H64" i="2"/>
  <c r="F64" i="2"/>
  <c r="F62" i="2"/>
  <c r="L80" i="2" l="1"/>
  <c r="L78" i="2"/>
  <c r="I78" i="2" s="1"/>
  <c r="L77" i="2"/>
  <c r="L46" i="2"/>
  <c r="L45" i="2"/>
  <c r="L44" i="2"/>
  <c r="L43" i="2"/>
  <c r="L42" i="2"/>
  <c r="L41" i="2"/>
  <c r="L40" i="2"/>
  <c r="L39" i="2"/>
  <c r="L38" i="2"/>
  <c r="L37" i="2"/>
  <c r="G37" i="2" s="1"/>
  <c r="L36" i="2"/>
  <c r="G36" i="2" s="1"/>
  <c r="L35" i="2"/>
  <c r="G35" i="2" s="1"/>
  <c r="L34" i="2"/>
  <c r="L13" i="2"/>
  <c r="I77" i="2" l="1"/>
  <c r="K77" i="2"/>
  <c r="G77" i="2"/>
  <c r="K78" i="2"/>
  <c r="G78" i="2"/>
  <c r="K80" i="2"/>
  <c r="G80" i="2"/>
  <c r="I80" i="2"/>
  <c r="L79" i="2"/>
  <c r="I39" i="2"/>
  <c r="K39" i="2"/>
  <c r="G39" i="2"/>
  <c r="K43" i="2"/>
  <c r="G43" i="2"/>
  <c r="I43" i="2"/>
  <c r="G45" i="2"/>
  <c r="I45" i="2"/>
  <c r="K45" i="2"/>
  <c r="K34" i="2"/>
  <c r="G34" i="2"/>
  <c r="I34" i="2"/>
  <c r="K36" i="2"/>
  <c r="I36" i="2"/>
  <c r="G40" i="2"/>
  <c r="I40" i="2"/>
  <c r="K40" i="2"/>
  <c r="I38" i="2"/>
  <c r="K38" i="2"/>
  <c r="G38" i="2"/>
  <c r="I42" i="2"/>
  <c r="G42" i="2"/>
  <c r="K42" i="2"/>
  <c r="K44" i="2"/>
  <c r="G44" i="2"/>
  <c r="I44" i="2"/>
  <c r="G46" i="2"/>
  <c r="K46" i="2"/>
  <c r="I46" i="2"/>
  <c r="I54" i="2"/>
  <c r="K54" i="2"/>
  <c r="G54" i="2"/>
  <c r="K35" i="2"/>
  <c r="I35" i="2"/>
  <c r="I37" i="2"/>
  <c r="K37" i="2"/>
  <c r="I41" i="2"/>
  <c r="K41" i="2"/>
  <c r="G41" i="2"/>
  <c r="G13" i="2"/>
  <c r="K13" i="2"/>
  <c r="I13" i="2"/>
  <c r="L81" i="2"/>
  <c r="F65" i="2"/>
  <c r="I58" i="2" l="1"/>
  <c r="G58" i="2"/>
  <c r="K58" i="2"/>
  <c r="I79" i="2"/>
  <c r="G79" i="2"/>
  <c r="K79" i="2"/>
  <c r="K81" i="2"/>
  <c r="G81" i="2"/>
  <c r="I81" i="2"/>
  <c r="I84" i="2" l="1"/>
  <c r="I83" i="2"/>
  <c r="I82" i="2"/>
  <c r="K84" i="2"/>
  <c r="K83" i="2"/>
  <c r="K82" i="2"/>
  <c r="G82" i="2"/>
  <c r="G84" i="2"/>
  <c r="G83" i="2"/>
</calcChain>
</file>

<file path=xl/sharedStrings.xml><?xml version="1.0" encoding="utf-8"?>
<sst xmlns="http://schemas.openxmlformats.org/spreadsheetml/2006/main" count="208" uniqueCount="119">
  <si>
    <t>Workforce Disability Equality Standard</t>
  </si>
  <si>
    <t xml:space="preserve">For any queries relating to the WDES data, please contact: </t>
  </si>
  <si>
    <t>england.wdes-datahelpdesk@nhs.net</t>
  </si>
  <si>
    <t>Auto-Calculated</t>
  </si>
  <si>
    <t>No data required</t>
  </si>
  <si>
    <t>Disabled staff</t>
  </si>
  <si>
    <t>Non-disabled staff</t>
  </si>
  <si>
    <t>Disability Unknown or Null</t>
  </si>
  <si>
    <t>Overall</t>
  </si>
  <si>
    <t>Notes</t>
  </si>
  <si>
    <t>Metric</t>
  </si>
  <si>
    <t>Measure</t>
  </si>
  <si>
    <t>TotalDisabledVerified</t>
  </si>
  <si>
    <t>PercentageDisabledVerified</t>
  </si>
  <si>
    <t>TotalNotDisabledVerified</t>
  </si>
  <si>
    <t>PercentageNotDisabledVerified</t>
  </si>
  <si>
    <t>TotalUnknownVerified</t>
  </si>
  <si>
    <t>PercentageUnknownVerified</t>
  </si>
  <si>
    <t>TotalStaffVerified</t>
  </si>
  <si>
    <t>Percentage of staff in AfC paybands or medical and dental subgroups and very senior managers (including Executive Board members) compared with the percentage of staff in the overall workforce.</t>
  </si>
  <si>
    <t>1a) Non Clinical Staff</t>
  </si>
  <si>
    <t>Under Band 1</t>
  </si>
  <si>
    <t>Headcount</t>
  </si>
  <si>
    <t xml:space="preserve">Bands 1 </t>
  </si>
  <si>
    <t>Bands 2</t>
  </si>
  <si>
    <t>Bands 3</t>
  </si>
  <si>
    <t>Bands 4</t>
  </si>
  <si>
    <t>Bands 5</t>
  </si>
  <si>
    <t>Bands 6</t>
  </si>
  <si>
    <t>Bands 7</t>
  </si>
  <si>
    <t>Bands 8a</t>
  </si>
  <si>
    <t>Bands 8b</t>
  </si>
  <si>
    <t>Bands 8c</t>
  </si>
  <si>
    <t>Bands 8d</t>
  </si>
  <si>
    <t>Bands 9</t>
  </si>
  <si>
    <t>VSM</t>
  </si>
  <si>
    <t>1b) Clinical Staff</t>
  </si>
  <si>
    <t>Medical &amp; Dental Staff, Consultants</t>
  </si>
  <si>
    <t>Medical &amp; Dental Staff, Non-Consultants career grade</t>
  </si>
  <si>
    <t>Medical &amp; Dental Staff, Medical and dental trainee grades</t>
  </si>
  <si>
    <r>
      <t xml:space="preserve">Relative likelihood of non-Disabled staff compared to Disabled staff being appointed from shortlisting across all posts. 
</t>
    </r>
    <r>
      <rPr>
        <sz val="11"/>
        <color theme="1"/>
        <rFont val="Arial"/>
        <family val="2"/>
      </rPr>
      <t>Note:  
i) This refers to both external and internal posts. 
ii) If your organisation implements a guaranteed interview scheme, the data may not be comparable with organisations that do not operate such a scheme.
This information will be collected on the WDES Online Survey to ensure comparability between organisations.</t>
    </r>
  </si>
  <si>
    <t>Number of shortlisted applicants</t>
  </si>
  <si>
    <t>Number appointed from shortlisting</t>
  </si>
  <si>
    <t>Likelihood of shortlisting/appointed</t>
  </si>
  <si>
    <t>Relative likelihood of non-disabled staff being appointed from shortlisting compared to Disabled staff</t>
  </si>
  <si>
    <t xml:space="preserve">Auto-Calculated </t>
  </si>
  <si>
    <t>A figure below 1:00 indicates that Disabled staff are more likely than Non-Disabled staff to be appointed from shortlisting.</t>
  </si>
  <si>
    <t>Number of staff in workforce</t>
  </si>
  <si>
    <t>Likelihood of staff entering the formal capability process</t>
  </si>
  <si>
    <t>Relative likelihood of Disabled staff entering the formal capability process compared to Non-Disabled staff</t>
  </si>
  <si>
    <t>A figure above 1:00 indicates that Disabled staff are more likely than Non-Disabled staff to enter the formal capability process.</t>
  </si>
  <si>
    <t>9b</t>
  </si>
  <si>
    <t>(yes) or (no)</t>
  </si>
  <si>
    <r>
      <t xml:space="preserve">Percentage difference between the organisation’s Board voting membership and its organisation’s overall workforce, disaggregated:
</t>
    </r>
    <r>
      <rPr>
        <sz val="11"/>
        <color theme="1"/>
        <rFont val="Arial"/>
        <family val="2"/>
      </rPr>
      <t xml:space="preserve">
• By Voting membership of the Board
• By Executive membership of the Board
This is a snapshot as of at 31st March 2020. </t>
    </r>
    <r>
      <rPr>
        <b/>
        <sz val="11"/>
        <color theme="1"/>
        <rFont val="Arial"/>
        <family val="2"/>
      </rPr>
      <t xml:space="preserve">
</t>
    </r>
  </si>
  <si>
    <t>Total Board members</t>
  </si>
  <si>
    <t xml:space="preserve"> of which: Voting Board members</t>
  </si>
  <si>
    <t xml:space="preserve">                 : Non Voting Board members</t>
  </si>
  <si>
    <t xml:space="preserve"> of which: Exec Board members</t>
  </si>
  <si>
    <t xml:space="preserve">                 : Non Executive Board members</t>
  </si>
  <si>
    <t>Difference (Total Board - Overall workforce )</t>
  </si>
  <si>
    <t>Difference (Voting membership - Overall Workforce)</t>
  </si>
  <si>
    <t>Difference (Executive membership - Overall Workforce)</t>
  </si>
  <si>
    <t>% of  staff experiencing harassment, bullying or abuse from patients/service users, their relatives or other members of the public in the last 12 months</t>
  </si>
  <si>
    <t>% of  staff experiencing harassment, bullying or abuse from managers  in the last 12 months</t>
  </si>
  <si>
    <t>% of  staff experiencing harassment, bullying or abuse from other colleagues  in the last 12 months</t>
  </si>
  <si>
    <t>% of  staff saying that the last time they experienced harassment, bullying or abuse at work, they or a colleague reported it in the last 12 months</t>
  </si>
  <si>
    <t xml:space="preserve">Percentage of Disabled staff compared to non-disabled staff saying that they have felt pressure from their manager to come to work, despite not feeling well enough to perform their duties. </t>
  </si>
  <si>
    <t>Percentage of Disabled staff compared to non-disabled staff saying that they are satisfied with the extent to which their organisation values their work.</t>
  </si>
  <si>
    <t>%  staff saying that they are satisfied with the extent to which their organisation values their work.</t>
  </si>
  <si>
    <t>% of  staff saying that they have felt pressure from their manager to come to work, despite not feeling well enough to perform their duties.</t>
  </si>
  <si>
    <t>Percentage of Disabled staff saying that their employer has made adequate adjustment(s) to enable them to carry out their work.</t>
  </si>
  <si>
    <t>a) The staff engagement score for Disabled staff, compared to non-disabled staff and the overall engagement score for the organisation</t>
  </si>
  <si>
    <t>The staff engagement score for Disabled staff, compared to non-disabled staff and the overall engagement score for the organisation.</t>
  </si>
  <si>
    <t>Percentage</t>
  </si>
  <si>
    <t>%  of disabled staff saying that their employer has made adequate adjustment(s) to enable them to carry out their work.</t>
  </si>
  <si>
    <t xml:space="preserve">Score </t>
  </si>
  <si>
    <t>Average number of staff entering the formal capability process over the last 2 years. (i.e. Total divided by 2.)</t>
  </si>
  <si>
    <t>Indicator</t>
  </si>
  <si>
    <t># Disabled</t>
  </si>
  <si>
    <t xml:space="preserve">Has your organisation taken action to facilitate the voices of your Disabled staff to be heard? (yes) or (no) </t>
  </si>
  <si>
    <t>% of  staff believing that their organisation provides equal opportunities for career progression or promotion.</t>
  </si>
  <si>
    <t>a) Percentage of Disabled staff compared to non-disabled staff experiencing harassment, bullying or abuse from:
i. Patients/service users, their relatives or other members of the public
ii. Managers
iii. Other colleagues
b) Percentage of Disabled staff compared to non-disabled staff saying that the last time they experienced harassment, bullying or abuse at work, they or a colleague reported it. The data for this Metric should be a snapshot as at 31 March 2020.</t>
  </si>
  <si>
    <t xml:space="preserve">Percentage of Disabled staff compared to non-disabled staff believing that their organisation provides equal opportunities for career progression or promotion. </t>
  </si>
  <si>
    <r>
      <t xml:space="preserve">b) Has your organisation taken action to facilitate the voices of your Disabled staff to be heard? (yes) or (no) 
</t>
    </r>
    <r>
      <rPr>
        <sz val="11"/>
        <color theme="1"/>
        <rFont val="Arial"/>
        <family val="2"/>
      </rPr>
      <t xml:space="preserve">
Note: For your response to b):
If yes, please provide at least one practical example of current action being taken in the relevant section of your WDES annual report. If no, please include what action is planned to address this gap in your WDES annual report. Examples can be found in the WDES 2019 Annual Report. </t>
    </r>
  </si>
  <si>
    <t>% Disabled</t>
  </si>
  <si>
    <t># Non-disabled</t>
  </si>
  <si>
    <t>% Non-disabled</t>
  </si>
  <si>
    <t># Unknown/Null</t>
  </si>
  <si>
    <t>% Unknown/Null</t>
  </si>
  <si>
    <t>Total</t>
  </si>
  <si>
    <t>Optional - Populated by Organisation</t>
  </si>
  <si>
    <r>
      <t xml:space="preserve">Please refer to the </t>
    </r>
    <r>
      <rPr>
        <b/>
        <sz val="11"/>
        <color theme="1"/>
        <rFont val="Calibri"/>
        <family val="2"/>
        <scheme val="minor"/>
      </rPr>
      <t xml:space="preserve">Technical Guidance Document </t>
    </r>
    <r>
      <rPr>
        <sz val="11"/>
        <color theme="1"/>
        <rFont val="Calibri"/>
        <family val="2"/>
        <scheme val="minor"/>
      </rPr>
      <t xml:space="preserve">before filling this in. </t>
    </r>
  </si>
  <si>
    <t>WDES Data Collection 2021 Template</t>
  </si>
  <si>
    <t>Snapshot of data as at 31st MARCH 2021</t>
  </si>
  <si>
    <t>Other (e.g. Bank or Agency) Please specify in notes.</t>
  </si>
  <si>
    <t>Total Non-Clinical</t>
  </si>
  <si>
    <t>Data should be recorded in the yellow cells which turn white when filled.
Green cells are automatically calculated. Blue cells are for notes.</t>
  </si>
  <si>
    <t>Cluster 3: AfC bands 8a and 8b</t>
  </si>
  <si>
    <t>Cluster 2: AfC bands 5 to 7</t>
  </si>
  <si>
    <t>Cluster 1: AfC Bands &lt;1 to 4</t>
  </si>
  <si>
    <t>Cluster 4: AfC bands 8c to VSM</t>
  </si>
  <si>
    <t>Total Medical and Dental</t>
  </si>
  <si>
    <t>Data for 2021 needs to be entered into the Data Collection Framework (DCF) system.
This spreadsheet is designed to capture data so it can be used as a template to enter the information into the DCF, and to use subtotals and totals to ensure the data has been entered correctly. (This has been requested by some trusts.)</t>
  </si>
  <si>
    <r>
      <t xml:space="preserve">Relative likelihood of Disabled staff compared to non-disabled staff entering the formal capability process, as measured by entry into the formal capability procedure. 
</t>
    </r>
    <r>
      <rPr>
        <sz val="11"/>
        <color theme="1"/>
        <rFont val="Arial"/>
        <family val="2"/>
      </rPr>
      <t xml:space="preserve">Note:
This Metric will be based on data from a two-year rolling average of the current year and the previous year  (April 2019 to March 2020 and April 2020 to March 2021). </t>
    </r>
  </si>
  <si>
    <t>Please note, metrics 4 to 9a are sourced from the NHS Staff Survey. The WDES team can access this information directly, so are not asking trusts to submit this data separately in 2021. The follow section is therefore included for any trust that wants to have all the information stored in one place.</t>
  </si>
  <si>
    <t>Data Errors
This column will highlight potential problems with the data</t>
  </si>
  <si>
    <t>Annual Collection for NHS trusts and NHS Foundation trusts</t>
  </si>
  <si>
    <t>July and August 2021</t>
  </si>
  <si>
    <t>This spreadsheet is an optional way to collate information before it is entered into the Data Collection Framework (DCF) system.</t>
  </si>
  <si>
    <t>The DCF is a new system to record all data needed for the WDES, and this is how data must be entered.</t>
  </si>
  <si>
    <t>Data that is mandatory in the DCF - to be populated by each organisation. (Enter a value of '0' if value is unknown or blank.)</t>
  </si>
  <si>
    <t>All bank staff</t>
  </si>
  <si>
    <t>Yes</t>
  </si>
  <si>
    <t>We have created an Inclusion network to encourage staff from all protectected characteristics, or allies, to support improvements for all.  The network is small given the organisations size and therefore not separate groups for different characteristics yet.  We are also part of the STP EDI groups to take on board best practice.</t>
  </si>
  <si>
    <t>Please note for all survey questions - DIHC did not participate in the National Staff Survey in 2020 due to the organisation not being formally recognised by NHSI/E at that time in the data collection systems</t>
  </si>
  <si>
    <t>2 teams took part in the NSS via our partner, Black Country Healthcare.  These were the IAPT (Improving access to psychological therapies) and the PCMHT (primary care mental health team).  Their data can be lifted from the BCH survey results if needed but is not representative of the whole of DIHC</t>
  </si>
  <si>
    <t>DIHC does not employ consultants but does employ GP's</t>
  </si>
  <si>
    <t>DIHC did not have it's own TRAC or NHS Jobs account until May 2021 and therefore all recruitment activity (although not huge during 2020/21) cannot be extracted as it was undertaken via BCH as part of our SLA</t>
  </si>
  <si>
    <t>We have had zero staff go through formal processes in this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</si>
</sst>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sz val="10"/>
      <name val="Arial"/>
      <family val="2"/>
    </font>
    <font>
      <b/>
      <sz val="26"/>
      <color indexed="30"/>
      <name val="Tahoma"/>
      <family val="2"/>
    </font>
    <font>
      <b/>
      <sz val="12"/>
      <color indexed="30"/>
      <name val="Tahoma"/>
      <family val="2"/>
    </font>
    <font>
      <b/>
      <sz val="11"/>
      <color indexed="30"/>
      <name val="Calibri"/>
      <family val="2"/>
      <scheme val="minor"/>
    </font>
    <font>
      <sz val="11"/>
      <color rgb="FF000000"/>
      <name val="Calibri"/>
      <family val="2"/>
      <scheme val="minor"/>
    </font>
    <font>
      <sz val="11"/>
      <name val="Calibri"/>
      <family val="2"/>
      <scheme val="minor"/>
    </font>
    <font>
      <b/>
      <sz val="28"/>
      <color indexed="30"/>
      <name val="Tahoma"/>
      <family val="2"/>
    </font>
    <font>
      <b/>
      <sz val="22"/>
      <color indexed="30"/>
      <name val="Tahoma"/>
      <family val="2"/>
    </font>
    <font>
      <b/>
      <sz val="11"/>
      <color rgb="FFFF0000"/>
      <name val="Calibri"/>
      <family val="2"/>
      <scheme val="minor"/>
    </font>
    <font>
      <b/>
      <i/>
      <sz val="11"/>
      <color rgb="FFFF0000"/>
      <name val="Calibri"/>
      <family val="2"/>
      <scheme val="minor"/>
    </font>
    <font>
      <b/>
      <sz val="11"/>
      <color theme="0"/>
      <name val="Arial"/>
      <family val="2"/>
    </font>
    <font>
      <b/>
      <sz val="12"/>
      <color theme="0"/>
      <name val="Arial"/>
      <family val="2"/>
    </font>
    <font>
      <b/>
      <sz val="12"/>
      <color theme="1"/>
      <name val="Calibri"/>
      <family val="2"/>
      <scheme val="minor"/>
    </font>
    <font>
      <b/>
      <sz val="11"/>
      <name val="Arial"/>
      <family val="2"/>
    </font>
    <font>
      <sz val="11"/>
      <name val="Arial"/>
      <family val="2"/>
    </font>
    <font>
      <b/>
      <sz val="11"/>
      <color theme="1"/>
      <name val="Arial"/>
      <family val="2"/>
    </font>
    <font>
      <i/>
      <sz val="11"/>
      <color theme="1"/>
      <name val="Arial"/>
      <family val="2"/>
    </font>
    <font>
      <sz val="11"/>
      <color theme="1"/>
      <name val="Arial"/>
      <family val="2"/>
    </font>
    <font>
      <i/>
      <sz val="11"/>
      <name val="Calibri"/>
      <family val="2"/>
      <scheme val="minor"/>
    </font>
    <font>
      <i/>
      <sz val="11"/>
      <name val="Arial"/>
      <family val="2"/>
    </font>
    <font>
      <b/>
      <sz val="18"/>
      <color theme="0"/>
      <name val="Arial"/>
      <family val="2"/>
    </font>
    <font>
      <b/>
      <sz val="24"/>
      <color rgb="FFFF0000"/>
      <name val="Calibri"/>
      <family val="2"/>
      <scheme val="minor"/>
    </font>
    <font>
      <b/>
      <sz val="14"/>
      <color theme="1"/>
      <name val="Calibri"/>
      <family val="2"/>
      <scheme val="minor"/>
    </font>
    <font>
      <b/>
      <sz val="18"/>
      <color theme="5" tint="-0.249977111117893"/>
      <name val="Arial"/>
      <family val="2"/>
    </font>
  </fonts>
  <fills count="13">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59999389629810485"/>
        <bgColor indexed="64"/>
      </patternFill>
    </fill>
    <fill>
      <patternFill patternType="gray125">
        <bgColor theme="0" tint="-4.9989318521683403E-2"/>
      </patternFill>
    </fill>
    <fill>
      <patternFill patternType="solid">
        <fgColor theme="9" tint="0.79998168889431442"/>
        <bgColor indexed="64"/>
      </patternFill>
    </fill>
    <fill>
      <patternFill patternType="solid">
        <fgColor rgb="FF7030A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5" tint="-0.249977111117893"/>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theme="4"/>
      </left>
      <right/>
      <top style="medium">
        <color theme="4"/>
      </top>
      <bottom style="medium">
        <color theme="4"/>
      </bottom>
      <diagonal/>
    </border>
    <border>
      <left/>
      <right/>
      <top style="medium">
        <color theme="4"/>
      </top>
      <bottom style="medium">
        <color theme="4"/>
      </bottom>
      <diagonal/>
    </border>
    <border>
      <left/>
      <right style="medium">
        <color theme="4"/>
      </right>
      <top style="medium">
        <color theme="4"/>
      </top>
      <bottom style="medium">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s>
  <cellStyleXfs count="4">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5" fillId="0" borderId="0"/>
  </cellStyleXfs>
  <cellXfs count="137">
    <xf numFmtId="0" fontId="0" fillId="0" borderId="0" xfId="0"/>
    <xf numFmtId="0" fontId="0" fillId="2" borderId="0" xfId="0" applyFill="1"/>
    <xf numFmtId="0" fontId="6" fillId="2" borderId="0" xfId="3" applyFont="1" applyFill="1" applyAlignment="1" applyProtection="1">
      <alignment vertical="center"/>
    </xf>
    <xf numFmtId="0" fontId="4" fillId="0" borderId="0" xfId="2"/>
    <xf numFmtId="0" fontId="0" fillId="2" borderId="0" xfId="0" applyFont="1" applyFill="1"/>
    <xf numFmtId="9" fontId="2" fillId="3" borderId="1" xfId="1" applyFont="1" applyFill="1" applyBorder="1" applyAlignment="1" applyProtection="1">
      <alignment horizontal="center" vertical="center" wrapText="1"/>
      <protection hidden="1"/>
    </xf>
    <xf numFmtId="0" fontId="8" fillId="2" borderId="0" xfId="3" applyFont="1" applyFill="1" applyAlignment="1" applyProtection="1">
      <alignment vertical="center"/>
      <protection hidden="1"/>
    </xf>
    <xf numFmtId="0" fontId="0" fillId="0" borderId="0" xfId="0" applyFont="1"/>
    <xf numFmtId="0" fontId="0" fillId="4" borderId="1" xfId="3" applyFont="1" applyFill="1" applyBorder="1" applyAlignment="1" applyProtection="1">
      <alignment horizontal="center" vertical="center" wrapText="1"/>
      <protection hidden="1"/>
    </xf>
    <xf numFmtId="0" fontId="0" fillId="5" borderId="1" xfId="3" applyFont="1" applyFill="1" applyBorder="1" applyAlignment="1" applyProtection="1">
      <alignment horizontal="center" vertical="center" wrapText="1"/>
      <protection hidden="1"/>
    </xf>
    <xf numFmtId="0" fontId="9" fillId="6" borderId="1" xfId="3" applyFont="1" applyFill="1" applyBorder="1" applyAlignment="1" applyProtection="1">
      <alignment horizontal="center" vertical="center" wrapText="1"/>
      <protection hidden="1"/>
    </xf>
    <xf numFmtId="0" fontId="0" fillId="0" borderId="0" xfId="0" applyBorder="1" applyAlignment="1" applyProtection="1">
      <alignment horizontal="center"/>
      <protection hidden="1"/>
    </xf>
    <xf numFmtId="0" fontId="0" fillId="0" borderId="0" xfId="0" applyBorder="1" applyAlignment="1" applyProtection="1">
      <alignment horizontal="center" vertical="center"/>
      <protection hidden="1"/>
    </xf>
    <xf numFmtId="0" fontId="0" fillId="0" borderId="0" xfId="0" applyBorder="1" applyAlignment="1" applyProtection="1">
      <alignment horizontal="center" wrapText="1"/>
      <protection hidden="1"/>
    </xf>
    <xf numFmtId="0" fontId="0" fillId="0" borderId="0" xfId="0" applyAlignment="1" applyProtection="1">
      <alignment horizontal="center"/>
      <protection hidden="1"/>
    </xf>
    <xf numFmtId="0" fontId="12" fillId="2" borderId="0" xfId="3" applyFont="1" applyFill="1" applyAlignment="1" applyProtection="1">
      <alignment horizontal="center" vertical="center"/>
    </xf>
    <xf numFmtId="0" fontId="0" fillId="0" borderId="0" xfId="0" applyAlignment="1" applyProtection="1">
      <alignment horizontal="center" vertical="center"/>
      <protection hidden="1"/>
    </xf>
    <xf numFmtId="0" fontId="0" fillId="0" borderId="0" xfId="0" applyAlignment="1">
      <alignment vertical="center"/>
    </xf>
    <xf numFmtId="0" fontId="14" fillId="0" borderId="0" xfId="0" applyFont="1" applyAlignment="1">
      <alignment horizontal="center" wrapText="1"/>
    </xf>
    <xf numFmtId="0" fontId="14" fillId="0" borderId="0" xfId="0" applyFont="1" applyAlignment="1">
      <alignment horizontal="center"/>
    </xf>
    <xf numFmtId="0" fontId="6" fillId="2" borderId="0" xfId="3" applyFont="1" applyFill="1" applyAlignment="1" applyProtection="1">
      <alignment horizontal="center"/>
      <protection hidden="1"/>
    </xf>
    <xf numFmtId="0" fontId="6" fillId="2" borderId="0" xfId="3" applyFont="1" applyFill="1" applyAlignment="1" applyProtection="1">
      <alignment horizontal="center"/>
    </xf>
    <xf numFmtId="0" fontId="0" fillId="0" borderId="0" xfId="0" applyFont="1" applyAlignment="1">
      <alignment horizontal="center"/>
    </xf>
    <xf numFmtId="0" fontId="15" fillId="8" borderId="1" xfId="3" applyFont="1" applyFill="1" applyBorder="1" applyAlignment="1" applyProtection="1">
      <alignment horizontal="center" vertical="center" wrapText="1"/>
      <protection hidden="1"/>
    </xf>
    <xf numFmtId="0" fontId="16" fillId="0" borderId="0" xfId="3" applyFont="1" applyFill="1" applyBorder="1" applyAlignment="1" applyProtection="1">
      <alignment horizontal="center"/>
      <protection hidden="1"/>
    </xf>
    <xf numFmtId="49" fontId="3" fillId="0" borderId="0" xfId="0" applyNumberFormat="1" applyFont="1" applyAlignment="1">
      <alignment horizontal="center" vertical="center"/>
    </xf>
    <xf numFmtId="0" fontId="0" fillId="0" borderId="0" xfId="0" applyAlignment="1" applyProtection="1">
      <alignment horizontal="center" wrapText="1"/>
      <protection hidden="1"/>
    </xf>
    <xf numFmtId="0" fontId="17" fillId="0" borderId="0" xfId="0" applyFont="1" applyAlignment="1">
      <alignment horizontal="center"/>
    </xf>
    <xf numFmtId="0" fontId="3" fillId="0" borderId="0" xfId="0" applyFont="1" applyAlignment="1">
      <alignment horizontal="center"/>
    </xf>
    <xf numFmtId="49" fontId="17" fillId="0" borderId="0" xfId="0" applyNumberFormat="1" applyFont="1" applyAlignment="1">
      <alignment horizontal="center"/>
    </xf>
    <xf numFmtId="0" fontId="22" fillId="2" borderId="1" xfId="3" applyFont="1" applyFill="1" applyBorder="1" applyAlignment="1" applyProtection="1">
      <alignment horizontal="left" vertical="center" wrapText="1"/>
    </xf>
    <xf numFmtId="0" fontId="10" fillId="0" borderId="1" xfId="3" applyFont="1" applyFill="1" applyBorder="1" applyAlignment="1" applyProtection="1">
      <alignment horizontal="center" vertical="center" wrapText="1"/>
      <protection locked="0"/>
    </xf>
    <xf numFmtId="164" fontId="10" fillId="7" borderId="1" xfId="3" applyNumberFormat="1" applyFont="1" applyFill="1" applyBorder="1" applyAlignment="1" applyProtection="1">
      <alignment horizontal="center" vertical="center" wrapText="1"/>
    </xf>
    <xf numFmtId="0" fontId="10" fillId="7" borderId="1" xfId="3" applyFont="1" applyFill="1" applyBorder="1" applyAlignment="1" applyProtection="1">
      <alignment horizontal="center" vertical="center" wrapText="1"/>
    </xf>
    <xf numFmtId="0" fontId="22" fillId="2" borderId="12" xfId="3" applyFont="1" applyFill="1" applyBorder="1" applyAlignment="1" applyProtection="1">
      <alignment horizontal="left" vertical="center" wrapText="1"/>
    </xf>
    <xf numFmtId="164" fontId="10" fillId="7" borderId="12" xfId="3" applyNumberFormat="1" applyFont="1" applyFill="1" applyBorder="1" applyAlignment="1" applyProtection="1">
      <alignment horizontal="center" vertical="center" wrapText="1"/>
    </xf>
    <xf numFmtId="0" fontId="10" fillId="7" borderId="12" xfId="3" applyFont="1" applyFill="1" applyBorder="1" applyAlignment="1" applyProtection="1">
      <alignment horizontal="center" vertical="center" wrapText="1"/>
    </xf>
    <xf numFmtId="10" fontId="22" fillId="7" borderId="1" xfId="3" applyNumberFormat="1" applyFont="1" applyFill="1" applyBorder="1" applyAlignment="1" applyProtection="1">
      <alignment horizontal="center" vertical="center" wrapText="1"/>
    </xf>
    <xf numFmtId="0" fontId="22" fillId="7" borderId="1" xfId="3" applyFont="1" applyFill="1" applyBorder="1" applyAlignment="1" applyProtection="1">
      <alignment horizontal="center" vertical="center" wrapText="1"/>
    </xf>
    <xf numFmtId="0" fontId="22" fillId="2" borderId="8" xfId="3" applyFont="1" applyFill="1" applyBorder="1" applyAlignment="1" applyProtection="1">
      <alignment horizontal="left" vertical="center" wrapText="1"/>
    </xf>
    <xf numFmtId="0" fontId="22" fillId="2" borderId="13" xfId="3" applyFont="1" applyFill="1" applyBorder="1" applyAlignment="1" applyProtection="1">
      <alignment horizontal="left" vertical="center" wrapText="1"/>
    </xf>
    <xf numFmtId="0" fontId="10" fillId="0" borderId="9" xfId="3" applyFont="1" applyFill="1" applyBorder="1" applyAlignment="1" applyProtection="1">
      <alignment horizontal="center" vertical="center" wrapText="1"/>
      <protection locked="0"/>
    </xf>
    <xf numFmtId="10" fontId="22" fillId="7" borderId="9" xfId="3" applyNumberFormat="1" applyFont="1" applyFill="1" applyBorder="1" applyAlignment="1" applyProtection="1">
      <alignment horizontal="center" vertical="center" wrapText="1"/>
    </xf>
    <xf numFmtId="0" fontId="22" fillId="7" borderId="9" xfId="3" applyFont="1" applyFill="1" applyBorder="1" applyAlignment="1" applyProtection="1">
      <alignment horizontal="center" vertical="center" wrapText="1"/>
    </xf>
    <xf numFmtId="0" fontId="19" fillId="2" borderId="1" xfId="3" applyFont="1" applyFill="1" applyBorder="1" applyAlignment="1" applyProtection="1">
      <alignment horizontal="left" vertical="center" wrapText="1"/>
    </xf>
    <xf numFmtId="0" fontId="10" fillId="6" borderId="1" xfId="3" applyFont="1" applyFill="1" applyBorder="1" applyAlignment="1" applyProtection="1">
      <alignment horizontal="center" vertical="center" wrapText="1"/>
      <protection hidden="1"/>
    </xf>
    <xf numFmtId="2" fontId="10" fillId="7" borderId="1" xfId="3" applyNumberFormat="1" applyFont="1" applyFill="1" applyBorder="1" applyAlignment="1" applyProtection="1">
      <alignment horizontal="center" vertical="center" wrapText="1"/>
    </xf>
    <xf numFmtId="0" fontId="10" fillId="6" borderId="1" xfId="3" applyFont="1" applyFill="1" applyBorder="1" applyAlignment="1" applyProtection="1">
      <alignment horizontal="center" vertical="center" wrapText="1"/>
    </xf>
    <xf numFmtId="0" fontId="22" fillId="2" borderId="1" xfId="3" applyFont="1" applyFill="1" applyBorder="1" applyAlignment="1" applyProtection="1">
      <alignment horizontal="center" vertical="center" wrapText="1"/>
    </xf>
    <xf numFmtId="0" fontId="15" fillId="8" borderId="1" xfId="3" applyFont="1" applyFill="1" applyBorder="1" applyAlignment="1" applyProtection="1">
      <alignment horizontal="center" vertical="center"/>
    </xf>
    <xf numFmtId="1" fontId="10" fillId="7" borderId="1" xfId="1" applyNumberFormat="1" applyFont="1" applyFill="1" applyBorder="1" applyAlignment="1" applyProtection="1">
      <alignment horizontal="center" vertical="center" wrapText="1"/>
    </xf>
    <xf numFmtId="0" fontId="24" fillId="2" borderId="1" xfId="3" applyFont="1" applyFill="1" applyBorder="1" applyAlignment="1" applyProtection="1">
      <alignment horizontal="left" vertical="center" wrapText="1"/>
    </xf>
    <xf numFmtId="9" fontId="10" fillId="7" borderId="1" xfId="3" applyNumberFormat="1" applyFont="1" applyFill="1" applyBorder="1" applyAlignment="1" applyProtection="1">
      <alignment horizontal="center" vertical="center" wrapText="1"/>
    </xf>
    <xf numFmtId="10" fontId="10" fillId="6" borderId="1" xfId="3" applyNumberFormat="1" applyFont="1" applyFill="1" applyBorder="1" applyAlignment="1" applyProtection="1">
      <alignment horizontal="center" vertical="center" wrapText="1"/>
      <protection hidden="1"/>
    </xf>
    <xf numFmtId="0" fontId="22" fillId="0" borderId="1" xfId="0" applyFont="1" applyBorder="1" applyAlignment="1" applyProtection="1">
      <alignment horizontal="left" vertical="center"/>
    </xf>
    <xf numFmtId="0" fontId="11" fillId="2" borderId="0" xfId="3" applyFont="1" applyFill="1" applyBorder="1" applyAlignment="1" applyProtection="1">
      <alignment horizontal="center"/>
    </xf>
    <xf numFmtId="0" fontId="13" fillId="0" borderId="0" xfId="0" applyFont="1" applyAlignment="1">
      <alignment horizontal="center" vertical="center" wrapText="1"/>
    </xf>
    <xf numFmtId="0" fontId="10" fillId="6" borderId="6" xfId="3" applyFont="1" applyFill="1" applyBorder="1" applyAlignment="1" applyProtection="1">
      <alignment horizontal="center" vertical="center" wrapText="1"/>
      <protection hidden="1"/>
    </xf>
    <xf numFmtId="0" fontId="10" fillId="6" borderId="6" xfId="3" applyFont="1" applyFill="1" applyBorder="1" applyAlignment="1" applyProtection="1">
      <alignment horizontal="center" vertical="center" wrapText="1"/>
    </xf>
    <xf numFmtId="0" fontId="19" fillId="2" borderId="9" xfId="3" applyFont="1" applyFill="1" applyBorder="1" applyAlignment="1" applyProtection="1">
      <alignment vertical="center" wrapText="1"/>
    </xf>
    <xf numFmtId="0" fontId="19" fillId="2" borderId="1" xfId="3" applyFont="1" applyFill="1" applyBorder="1" applyAlignment="1" applyProtection="1">
      <alignment vertical="center" wrapText="1"/>
    </xf>
    <xf numFmtId="0" fontId="15" fillId="8" borderId="9" xfId="3" applyFont="1" applyFill="1" applyBorder="1" applyAlignment="1" applyProtection="1">
      <alignment horizontal="center" vertical="center" wrapText="1"/>
      <protection hidden="1"/>
    </xf>
    <xf numFmtId="0" fontId="15" fillId="8" borderId="9" xfId="3" applyFont="1" applyFill="1" applyBorder="1" applyAlignment="1" applyProtection="1">
      <alignment horizontal="center" vertical="center"/>
      <protection hidden="1"/>
    </xf>
    <xf numFmtId="0" fontId="20" fillId="11" borderId="5" xfId="3" applyFont="1" applyFill="1" applyBorder="1" applyAlignment="1" applyProtection="1">
      <alignment horizontal="left" vertical="center" wrapText="1"/>
    </xf>
    <xf numFmtId="0" fontId="20" fillId="11" borderId="5" xfId="3" applyFont="1" applyFill="1" applyBorder="1" applyAlignment="1" applyProtection="1">
      <alignment horizontal="left" vertical="top" wrapText="1"/>
    </xf>
    <xf numFmtId="0" fontId="20" fillId="11" borderId="1" xfId="3" applyFont="1" applyFill="1" applyBorder="1" applyAlignment="1" applyProtection="1">
      <alignment horizontal="left" vertical="top" wrapText="1"/>
    </xf>
    <xf numFmtId="0" fontId="20" fillId="11" borderId="0" xfId="3" applyFont="1" applyFill="1" applyBorder="1" applyAlignment="1" applyProtection="1">
      <alignment horizontal="left" vertical="center" wrapText="1"/>
    </xf>
    <xf numFmtId="0" fontId="21" fillId="11" borderId="0" xfId="3" applyFont="1" applyFill="1" applyBorder="1" applyAlignment="1" applyProtection="1">
      <alignment horizontal="center" wrapText="1"/>
    </xf>
    <xf numFmtId="0" fontId="21" fillId="11" borderId="10" xfId="3" applyFont="1" applyFill="1" applyBorder="1" applyAlignment="1" applyProtection="1">
      <alignment horizontal="center" wrapText="1"/>
    </xf>
    <xf numFmtId="0" fontId="21" fillId="11" borderId="0" xfId="3" applyFont="1" applyFill="1" applyBorder="1" applyAlignment="1" applyProtection="1">
      <alignment horizontal="left" vertical="center" wrapText="1"/>
    </xf>
    <xf numFmtId="0" fontId="23" fillId="11" borderId="0" xfId="3" applyFont="1" applyFill="1" applyBorder="1" applyAlignment="1" applyProtection="1">
      <alignment horizontal="center" wrapText="1"/>
      <protection hidden="1"/>
    </xf>
    <xf numFmtId="0" fontId="23" fillId="11" borderId="0" xfId="3" applyFont="1" applyFill="1" applyBorder="1" applyAlignment="1" applyProtection="1">
      <alignment horizontal="center" wrapText="1"/>
    </xf>
    <xf numFmtId="0" fontId="10" fillId="11" borderId="9" xfId="3" applyFont="1" applyFill="1" applyBorder="1" applyAlignment="1" applyProtection="1">
      <alignment horizontal="center" vertical="center" wrapText="1"/>
      <protection hidden="1"/>
    </xf>
    <xf numFmtId="0" fontId="10" fillId="4" borderId="1" xfId="3" applyFont="1" applyFill="1" applyBorder="1" applyAlignment="1" applyProtection="1">
      <alignment horizontal="left" vertical="center" wrapText="1"/>
      <protection locked="0" hidden="1"/>
    </xf>
    <xf numFmtId="0" fontId="10" fillId="4" borderId="12" xfId="3" applyFont="1" applyFill="1" applyBorder="1" applyAlignment="1" applyProtection="1">
      <alignment horizontal="left" vertical="center" wrapText="1"/>
      <protection locked="0" hidden="1"/>
    </xf>
    <xf numFmtId="0" fontId="10" fillId="4" borderId="9" xfId="3" applyFont="1" applyFill="1" applyBorder="1" applyAlignment="1" applyProtection="1">
      <alignment horizontal="left" vertical="center" wrapText="1"/>
      <protection locked="0" hidden="1"/>
    </xf>
    <xf numFmtId="1" fontId="10" fillId="7" borderId="1" xfId="3" applyNumberFormat="1" applyFont="1" applyFill="1" applyBorder="1" applyAlignment="1">
      <alignment horizontal="center" vertical="center" wrapText="1"/>
    </xf>
    <xf numFmtId="164" fontId="10" fillId="0" borderId="1" xfId="1"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horizontal="left"/>
      <protection hidden="1"/>
    </xf>
    <xf numFmtId="0" fontId="10" fillId="0" borderId="0" xfId="0" applyFont="1" applyFill="1" applyBorder="1" applyAlignment="1" applyProtection="1">
      <alignment horizontal="left"/>
      <protection hidden="1"/>
    </xf>
    <xf numFmtId="0" fontId="0" fillId="0" borderId="0" xfId="0" applyFill="1" applyBorder="1" applyAlignment="1" applyProtection="1">
      <alignment horizontal="left"/>
      <protection hidden="1"/>
    </xf>
    <xf numFmtId="0" fontId="13" fillId="0" borderId="0" xfId="0" applyFont="1" applyFill="1" applyBorder="1" applyAlignment="1" applyProtection="1">
      <alignment horizontal="left"/>
      <protection hidden="1"/>
    </xf>
    <xf numFmtId="0" fontId="0" fillId="0" borderId="0" xfId="0" applyFill="1" applyBorder="1" applyAlignment="1" applyProtection="1">
      <alignment horizontal="left" vertical="center"/>
      <protection hidden="1"/>
    </xf>
    <xf numFmtId="0" fontId="13" fillId="0" borderId="0" xfId="0" applyFont="1" applyFill="1" applyBorder="1" applyAlignment="1" applyProtection="1">
      <alignment horizontal="left" vertical="center"/>
      <protection hidden="1"/>
    </xf>
    <xf numFmtId="0" fontId="7" fillId="2" borderId="0" xfId="3" quotePrefix="1" applyFont="1" applyFill="1" applyAlignment="1" applyProtection="1">
      <alignment vertical="center"/>
    </xf>
    <xf numFmtId="0" fontId="10" fillId="0" borderId="8" xfId="3" applyFont="1" applyFill="1" applyBorder="1" applyAlignment="1" applyProtection="1">
      <alignment horizontal="center" vertical="center" wrapText="1"/>
      <protection locked="0"/>
    </xf>
    <xf numFmtId="164" fontId="10" fillId="7" borderId="8" xfId="3" applyNumberFormat="1" applyFont="1" applyFill="1" applyBorder="1" applyAlignment="1" applyProtection="1">
      <alignment horizontal="center" vertical="center" wrapText="1"/>
    </xf>
    <xf numFmtId="0" fontId="10" fillId="7" borderId="8" xfId="3" applyFont="1" applyFill="1" applyBorder="1" applyAlignment="1" applyProtection="1">
      <alignment horizontal="center" vertical="center" wrapText="1"/>
    </xf>
    <xf numFmtId="0" fontId="10" fillId="4" borderId="8" xfId="3" applyFont="1" applyFill="1" applyBorder="1" applyAlignment="1" applyProtection="1">
      <alignment horizontal="left" vertical="center" wrapText="1"/>
      <protection locked="0" hidden="1"/>
    </xf>
    <xf numFmtId="10" fontId="22" fillId="7" borderId="8" xfId="3" applyNumberFormat="1" applyFont="1" applyFill="1" applyBorder="1" applyAlignment="1" applyProtection="1">
      <alignment horizontal="center" vertical="center" wrapText="1"/>
    </xf>
    <xf numFmtId="0" fontId="22" fillId="7" borderId="8" xfId="3" applyFont="1" applyFill="1" applyBorder="1" applyAlignment="1" applyProtection="1">
      <alignment horizontal="center" vertical="center" wrapText="1"/>
    </xf>
    <xf numFmtId="0" fontId="15" fillId="12" borderId="8" xfId="3" applyFont="1" applyFill="1" applyBorder="1" applyAlignment="1" applyProtection="1">
      <alignment horizontal="center" vertical="center"/>
    </xf>
    <xf numFmtId="0" fontId="15" fillId="12" borderId="1" xfId="3" applyFont="1" applyFill="1" applyBorder="1" applyAlignment="1" applyProtection="1">
      <alignment horizontal="center" vertical="center"/>
    </xf>
    <xf numFmtId="0" fontId="13" fillId="2" borderId="0" xfId="0" applyFont="1" applyFill="1"/>
    <xf numFmtId="0" fontId="0" fillId="0" borderId="0" xfId="0" applyAlignment="1">
      <alignment horizontal="left"/>
    </xf>
    <xf numFmtId="0" fontId="11" fillId="2" borderId="2" xfId="3" applyFont="1" applyFill="1" applyBorder="1" applyAlignment="1" applyProtection="1">
      <alignment horizontal="center"/>
    </xf>
    <xf numFmtId="0" fontId="11" fillId="2" borderId="3" xfId="3" applyFont="1" applyFill="1" applyBorder="1" applyAlignment="1" applyProtection="1">
      <alignment horizontal="center"/>
    </xf>
    <xf numFmtId="0" fontId="11" fillId="2" borderId="4" xfId="3" applyFont="1" applyFill="1" applyBorder="1" applyAlignment="1" applyProtection="1">
      <alignment horizontal="center"/>
    </xf>
    <xf numFmtId="0" fontId="25" fillId="8" borderId="6" xfId="3" applyFont="1" applyFill="1" applyBorder="1" applyAlignment="1" applyProtection="1">
      <alignment horizontal="center" vertical="center"/>
      <protection hidden="1"/>
    </xf>
    <xf numFmtId="0" fontId="25" fillId="8" borderId="7" xfId="3" applyFont="1" applyFill="1" applyBorder="1" applyAlignment="1" applyProtection="1">
      <alignment horizontal="center" vertical="center"/>
      <protection hidden="1"/>
    </xf>
    <xf numFmtId="0" fontId="15" fillId="8" borderId="6" xfId="3" applyFont="1" applyFill="1" applyBorder="1" applyAlignment="1" applyProtection="1">
      <alignment horizontal="center" vertical="center" wrapText="1"/>
      <protection hidden="1"/>
    </xf>
    <xf numFmtId="0" fontId="15" fillId="8" borderId="7" xfId="3" applyFont="1" applyFill="1" applyBorder="1" applyAlignment="1" applyProtection="1">
      <alignment horizontal="center" vertical="center" wrapText="1"/>
      <protection hidden="1"/>
    </xf>
    <xf numFmtId="0" fontId="15" fillId="8" borderId="5" xfId="3" applyFont="1" applyFill="1" applyBorder="1" applyAlignment="1" applyProtection="1">
      <alignment horizontal="center" vertical="center" wrapText="1"/>
      <protection hidden="1"/>
    </xf>
    <xf numFmtId="0" fontId="27" fillId="9" borderId="20" xfId="0" applyFont="1" applyFill="1" applyBorder="1" applyAlignment="1" applyProtection="1">
      <alignment horizontal="center" vertical="center" wrapText="1"/>
      <protection hidden="1"/>
    </xf>
    <xf numFmtId="0" fontId="27" fillId="9" borderId="21" xfId="0" applyFont="1" applyFill="1" applyBorder="1" applyAlignment="1" applyProtection="1">
      <alignment horizontal="center" vertical="center"/>
      <protection hidden="1"/>
    </xf>
    <xf numFmtId="0" fontId="27" fillId="9" borderId="22" xfId="0" applyFont="1" applyFill="1" applyBorder="1" applyAlignment="1" applyProtection="1">
      <alignment horizontal="center" vertical="center"/>
      <protection hidden="1"/>
    </xf>
    <xf numFmtId="0" fontId="27" fillId="9" borderId="23" xfId="0" applyFont="1" applyFill="1" applyBorder="1" applyAlignment="1" applyProtection="1">
      <alignment horizontal="center" vertical="center"/>
      <protection hidden="1"/>
    </xf>
    <xf numFmtId="0" fontId="27" fillId="9" borderId="0" xfId="0" applyFont="1" applyFill="1" applyBorder="1" applyAlignment="1" applyProtection="1">
      <alignment horizontal="center" vertical="center"/>
      <protection hidden="1"/>
    </xf>
    <xf numFmtId="0" fontId="27" fillId="9" borderId="24" xfId="0" applyFont="1" applyFill="1" applyBorder="1" applyAlignment="1" applyProtection="1">
      <alignment horizontal="center" vertical="center"/>
      <protection hidden="1"/>
    </xf>
    <xf numFmtId="0" fontId="27" fillId="9" borderId="25" xfId="0" applyFont="1" applyFill="1" applyBorder="1" applyAlignment="1" applyProtection="1">
      <alignment horizontal="center" vertical="center"/>
      <protection hidden="1"/>
    </xf>
    <xf numFmtId="0" fontId="27" fillId="9" borderId="26" xfId="0" applyFont="1" applyFill="1" applyBorder="1" applyAlignment="1" applyProtection="1">
      <alignment horizontal="center" vertical="center"/>
      <protection hidden="1"/>
    </xf>
    <xf numFmtId="0" fontId="27" fillId="9" borderId="10" xfId="0" applyFont="1" applyFill="1" applyBorder="1" applyAlignment="1" applyProtection="1">
      <alignment horizontal="center" vertical="center"/>
      <protection hidden="1"/>
    </xf>
    <xf numFmtId="0" fontId="26" fillId="10" borderId="14" xfId="0" applyFont="1" applyFill="1" applyBorder="1" applyAlignment="1">
      <alignment horizontal="center" vertical="center" wrapText="1"/>
    </xf>
    <xf numFmtId="0" fontId="26" fillId="10" borderId="15" xfId="0" applyFont="1" applyFill="1" applyBorder="1" applyAlignment="1">
      <alignment horizontal="center" vertical="center" wrapText="1"/>
    </xf>
    <xf numFmtId="0" fontId="26" fillId="10" borderId="16" xfId="0" applyFont="1" applyFill="1" applyBorder="1" applyAlignment="1">
      <alignment horizontal="center" vertical="center" wrapText="1"/>
    </xf>
    <xf numFmtId="0" fontId="26" fillId="10" borderId="17" xfId="0" applyFont="1" applyFill="1" applyBorder="1" applyAlignment="1">
      <alignment horizontal="center" vertical="center" wrapText="1"/>
    </xf>
    <xf numFmtId="0" fontId="26" fillId="10" borderId="18" xfId="0" applyFont="1" applyFill="1" applyBorder="1" applyAlignment="1">
      <alignment horizontal="center" vertical="center" wrapText="1"/>
    </xf>
    <xf numFmtId="0" fontId="26" fillId="10" borderId="19" xfId="0" applyFont="1" applyFill="1" applyBorder="1" applyAlignment="1">
      <alignment horizontal="center" vertical="center" wrapText="1"/>
    </xf>
    <xf numFmtId="0" fontId="15" fillId="8" borderId="8" xfId="3" applyFont="1" applyFill="1" applyBorder="1" applyAlignment="1" applyProtection="1">
      <alignment horizontal="center" vertical="center"/>
    </xf>
    <xf numFmtId="0" fontId="15" fillId="8" borderId="11" xfId="3" applyFont="1" applyFill="1" applyBorder="1" applyAlignment="1" applyProtection="1">
      <alignment horizontal="center" vertical="center"/>
    </xf>
    <xf numFmtId="0" fontId="15" fillId="8" borderId="9" xfId="3" applyFont="1" applyFill="1" applyBorder="1" applyAlignment="1" applyProtection="1">
      <alignment horizontal="center" vertical="center"/>
    </xf>
    <xf numFmtId="0" fontId="20" fillId="11" borderId="8" xfId="3" applyFont="1" applyFill="1" applyBorder="1" applyAlignment="1" applyProtection="1">
      <alignment horizontal="left" vertical="center" wrapText="1"/>
    </xf>
    <xf numFmtId="0" fontId="20" fillId="11" borderId="11" xfId="3" applyFont="1" applyFill="1" applyBorder="1" applyAlignment="1" applyProtection="1">
      <alignment horizontal="left" vertical="center" wrapText="1"/>
    </xf>
    <xf numFmtId="0" fontId="20" fillId="11" borderId="9" xfId="3" applyFont="1" applyFill="1" applyBorder="1" applyAlignment="1" applyProtection="1">
      <alignment horizontal="left" vertical="center" wrapText="1"/>
    </xf>
    <xf numFmtId="0" fontId="20" fillId="11" borderId="8" xfId="3" applyFont="1" applyFill="1" applyBorder="1" applyAlignment="1" applyProtection="1">
      <alignment horizontal="left" vertical="top" wrapText="1"/>
    </xf>
    <xf numFmtId="0" fontId="20" fillId="11" borderId="11" xfId="3" applyFont="1" applyFill="1" applyBorder="1" applyAlignment="1" applyProtection="1">
      <alignment horizontal="left" vertical="top" wrapText="1"/>
    </xf>
    <xf numFmtId="0" fontId="20" fillId="11" borderId="9" xfId="3" applyFont="1" applyFill="1" applyBorder="1" applyAlignment="1" applyProtection="1">
      <alignment horizontal="left" vertical="top" wrapText="1"/>
    </xf>
    <xf numFmtId="0" fontId="15" fillId="12" borderId="8" xfId="3" applyFont="1" applyFill="1" applyBorder="1" applyAlignment="1" applyProtection="1">
      <alignment horizontal="center" vertical="center"/>
    </xf>
    <xf numFmtId="0" fontId="15" fillId="12" borderId="11" xfId="3" applyFont="1" applyFill="1" applyBorder="1" applyAlignment="1" applyProtection="1">
      <alignment horizontal="center" vertical="center"/>
    </xf>
    <xf numFmtId="0" fontId="15" fillId="12" borderId="9" xfId="3" applyFont="1" applyFill="1" applyBorder="1" applyAlignment="1" applyProtection="1">
      <alignment horizontal="center" vertical="center"/>
    </xf>
    <xf numFmtId="0" fontId="18" fillId="11" borderId="8" xfId="3" applyFont="1" applyFill="1" applyBorder="1" applyAlignment="1" applyProtection="1">
      <alignment horizontal="left" vertical="center" wrapText="1"/>
    </xf>
    <xf numFmtId="0" fontId="18" fillId="11" borderId="11" xfId="3" applyFont="1" applyFill="1" applyBorder="1" applyAlignment="1" applyProtection="1">
      <alignment horizontal="left" vertical="center" wrapText="1"/>
    </xf>
    <xf numFmtId="0" fontId="15" fillId="8" borderId="1" xfId="3" applyFont="1" applyFill="1" applyBorder="1" applyAlignment="1" applyProtection="1">
      <alignment horizontal="center" vertical="center"/>
    </xf>
    <xf numFmtId="0" fontId="20" fillId="11" borderId="1" xfId="3" applyFont="1" applyFill="1" applyBorder="1" applyAlignment="1" applyProtection="1">
      <alignment horizontal="left" vertical="top" wrapText="1"/>
    </xf>
    <xf numFmtId="0" fontId="28" fillId="11" borderId="5" xfId="3" applyFont="1" applyFill="1" applyBorder="1" applyAlignment="1" applyProtection="1">
      <alignment horizontal="left" vertical="top" wrapText="1"/>
    </xf>
    <xf numFmtId="0" fontId="28" fillId="11" borderId="6" xfId="3" applyFont="1" applyFill="1" applyBorder="1" applyAlignment="1" applyProtection="1">
      <alignment horizontal="left" vertical="top" wrapText="1"/>
    </xf>
    <xf numFmtId="0" fontId="28" fillId="11" borderId="7" xfId="3" applyFont="1" applyFill="1" applyBorder="1" applyAlignment="1" applyProtection="1">
      <alignment horizontal="left" vertical="top" wrapText="1"/>
    </xf>
  </cellXfs>
  <cellStyles count="4">
    <cellStyle name="Hyperlink" xfId="2" builtinId="8"/>
    <cellStyle name="Normal" xfId="0" builtinId="0"/>
    <cellStyle name="Normal 3" xfId="3"/>
    <cellStyle name="Percent" xfId="1" builtinId="5"/>
  </cellStyles>
  <dxfs count="2">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FBC5C5"/>
      <color rgb="FFFFAFAF"/>
      <color rgb="FFFF81B4"/>
      <color rgb="FFFFCD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209550</xdr:colOff>
      <xdr:row>1</xdr:row>
      <xdr:rowOff>38100</xdr:rowOff>
    </xdr:from>
    <xdr:to>
      <xdr:col>17</xdr:col>
      <xdr:colOff>287392</xdr:colOff>
      <xdr:row>6</xdr:row>
      <xdr:rowOff>76200</xdr:rowOff>
    </xdr:to>
    <xdr:pic>
      <xdr:nvPicPr>
        <xdr:cNvPr id="2" name="irc_mi" descr="Image result for nhs england">
          <a:extLst>
            <a:ext uri="{FF2B5EF4-FFF2-40B4-BE49-F238E27FC236}">
              <a16:creationId xmlns:a16="http://schemas.microsoft.com/office/drawing/2014/main" xmlns="" id="{9CD1BB67-B831-4547-93E4-824BEAB240A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39200" y="228600"/>
          <a:ext cx="1906642"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england.wdes-datahelpdesk@nhs.ne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topLeftCell="A43" workbookViewId="0">
      <selection activeCell="A27" sqref="A27"/>
    </sheetView>
  </sheetViews>
  <sheetFormatPr defaultRowHeight="14.5" x14ac:dyDescent="0.35"/>
  <sheetData>
    <row r="1" spans="1:18" x14ac:dyDescent="0.35">
      <c r="A1" s="1"/>
      <c r="B1" s="1"/>
      <c r="C1" s="1"/>
      <c r="D1" s="1"/>
      <c r="E1" s="1"/>
      <c r="F1" s="1"/>
      <c r="G1" s="1"/>
      <c r="H1" s="1"/>
      <c r="I1" s="1"/>
      <c r="J1" s="1"/>
      <c r="K1" s="1"/>
      <c r="L1" s="1"/>
      <c r="M1" s="1"/>
      <c r="N1" s="1"/>
      <c r="O1" s="1"/>
      <c r="P1" s="1"/>
      <c r="Q1" s="1"/>
      <c r="R1" s="1"/>
    </row>
    <row r="2" spans="1:18" x14ac:dyDescent="0.35">
      <c r="A2" s="1"/>
      <c r="B2" s="1"/>
      <c r="C2" s="1"/>
      <c r="D2" s="1"/>
      <c r="E2" s="1"/>
      <c r="F2" s="1"/>
      <c r="G2" s="1"/>
      <c r="H2" s="1"/>
      <c r="I2" s="1"/>
      <c r="J2" s="1"/>
      <c r="K2" s="1"/>
      <c r="L2" s="1"/>
      <c r="M2" s="1"/>
      <c r="N2" s="1"/>
      <c r="O2" s="1"/>
      <c r="P2" s="1"/>
      <c r="Q2" s="1"/>
      <c r="R2" s="1"/>
    </row>
    <row r="3" spans="1:18" x14ac:dyDescent="0.35">
      <c r="A3" s="1"/>
      <c r="B3" s="1"/>
      <c r="C3" s="1"/>
      <c r="D3" s="1"/>
      <c r="E3" s="1"/>
      <c r="F3" s="1"/>
      <c r="G3" s="1"/>
      <c r="H3" s="1"/>
      <c r="I3" s="1"/>
      <c r="J3" s="1"/>
      <c r="K3" s="1"/>
      <c r="L3" s="1"/>
      <c r="M3" s="1"/>
      <c r="N3" s="1"/>
      <c r="O3" s="1"/>
      <c r="P3" s="1"/>
      <c r="Q3" s="1"/>
      <c r="R3" s="1"/>
    </row>
    <row r="4" spans="1:18" x14ac:dyDescent="0.35">
      <c r="A4" s="1"/>
      <c r="B4" s="1"/>
      <c r="C4" s="1"/>
      <c r="D4" s="1"/>
      <c r="E4" s="1"/>
      <c r="F4" s="1"/>
      <c r="G4" s="1"/>
      <c r="H4" s="1"/>
      <c r="I4" s="1"/>
      <c r="J4" s="1"/>
      <c r="K4" s="1"/>
      <c r="L4" s="1"/>
      <c r="M4" s="1"/>
      <c r="N4" s="1"/>
      <c r="O4" s="1"/>
      <c r="P4" s="1"/>
      <c r="Q4" s="1"/>
      <c r="R4" s="1"/>
    </row>
    <row r="5" spans="1:18" x14ac:dyDescent="0.35">
      <c r="A5" s="1"/>
      <c r="B5" s="1"/>
      <c r="C5" s="1"/>
      <c r="D5" s="1"/>
      <c r="E5" s="1"/>
      <c r="F5" s="1"/>
      <c r="G5" s="1"/>
      <c r="H5" s="1"/>
      <c r="I5" s="1"/>
      <c r="J5" s="1"/>
      <c r="K5" s="1"/>
      <c r="L5" s="1"/>
      <c r="M5" s="1"/>
      <c r="N5" s="1"/>
      <c r="O5" s="1"/>
      <c r="P5" s="1"/>
      <c r="Q5" s="1"/>
      <c r="R5" s="1"/>
    </row>
    <row r="6" spans="1:18" x14ac:dyDescent="0.35">
      <c r="A6" s="1"/>
      <c r="B6" s="1"/>
      <c r="C6" s="1"/>
      <c r="D6" s="1"/>
      <c r="E6" s="1"/>
      <c r="F6" s="1"/>
      <c r="G6" s="1"/>
      <c r="H6" s="1"/>
      <c r="I6" s="1"/>
      <c r="J6" s="1"/>
      <c r="K6" s="1"/>
      <c r="L6" s="1"/>
      <c r="M6" s="1"/>
      <c r="N6" s="1"/>
      <c r="O6" s="1"/>
      <c r="P6" s="1"/>
      <c r="Q6" s="1"/>
      <c r="R6" s="1"/>
    </row>
    <row r="7" spans="1:18" x14ac:dyDescent="0.35">
      <c r="A7" s="1"/>
      <c r="B7" s="1"/>
      <c r="C7" s="1"/>
      <c r="D7" s="1"/>
      <c r="E7" s="1"/>
      <c r="F7" s="1"/>
      <c r="G7" s="1"/>
      <c r="H7" s="1"/>
      <c r="I7" s="1"/>
      <c r="J7" s="1"/>
      <c r="K7" s="1"/>
      <c r="L7" s="1"/>
      <c r="M7" s="1"/>
      <c r="N7" s="1"/>
      <c r="O7" s="1"/>
      <c r="P7" s="1"/>
      <c r="Q7" s="1"/>
      <c r="R7" s="1"/>
    </row>
    <row r="8" spans="1:18" x14ac:dyDescent="0.35">
      <c r="A8" s="1"/>
      <c r="B8" s="1"/>
      <c r="C8" s="1"/>
      <c r="D8" s="1"/>
      <c r="E8" s="1"/>
      <c r="F8" s="1"/>
      <c r="G8" s="1"/>
      <c r="H8" s="1"/>
      <c r="I8" s="1"/>
      <c r="J8" s="1"/>
      <c r="K8" s="1"/>
      <c r="L8" s="1"/>
      <c r="M8" s="1"/>
      <c r="N8" s="1"/>
      <c r="O8" s="1"/>
      <c r="P8" s="1"/>
      <c r="Q8" s="1"/>
      <c r="R8" s="1"/>
    </row>
    <row r="9" spans="1:18" x14ac:dyDescent="0.35">
      <c r="A9" s="1"/>
      <c r="B9" s="1"/>
      <c r="C9" s="1"/>
      <c r="D9" s="1"/>
      <c r="E9" s="1"/>
      <c r="F9" s="1"/>
      <c r="G9" s="1"/>
      <c r="H9" s="1"/>
      <c r="I9" s="1"/>
      <c r="J9" s="1"/>
      <c r="K9" s="1"/>
      <c r="L9" s="1"/>
      <c r="M9" s="1"/>
      <c r="N9" s="1"/>
      <c r="O9" s="1"/>
      <c r="P9" s="1"/>
      <c r="Q9" s="1"/>
      <c r="R9" s="1"/>
    </row>
    <row r="10" spans="1:18" x14ac:dyDescent="0.35">
      <c r="A10" s="1"/>
      <c r="B10" s="1"/>
      <c r="C10" s="1"/>
      <c r="D10" s="1"/>
      <c r="E10" s="1"/>
      <c r="F10" s="1"/>
      <c r="G10" s="1"/>
      <c r="H10" s="1"/>
      <c r="I10" s="1"/>
      <c r="J10" s="1"/>
      <c r="K10" s="1"/>
      <c r="L10" s="1"/>
      <c r="M10" s="1"/>
      <c r="N10" s="1"/>
      <c r="O10" s="1"/>
      <c r="P10" s="1"/>
      <c r="Q10" s="1"/>
      <c r="R10" s="1"/>
    </row>
    <row r="11" spans="1:18" x14ac:dyDescent="0.35">
      <c r="A11" s="1"/>
      <c r="B11" s="1"/>
      <c r="C11" s="1"/>
      <c r="D11" s="1"/>
      <c r="E11" s="1"/>
      <c r="F11" s="1"/>
      <c r="G11" s="1"/>
      <c r="H11" s="1"/>
      <c r="I11" s="1"/>
      <c r="J11" s="1"/>
      <c r="K11" s="1"/>
      <c r="L11" s="1"/>
      <c r="M11" s="1"/>
      <c r="N11" s="1"/>
      <c r="O11" s="1"/>
      <c r="P11" s="1"/>
      <c r="Q11" s="1"/>
      <c r="R11" s="1"/>
    </row>
    <row r="12" spans="1:18" x14ac:dyDescent="0.35">
      <c r="A12" s="1"/>
      <c r="B12" s="1"/>
      <c r="C12" s="1"/>
      <c r="D12" s="1"/>
      <c r="E12" s="1"/>
      <c r="F12" s="1"/>
      <c r="G12" s="1"/>
      <c r="H12" s="1"/>
      <c r="I12" s="1"/>
      <c r="J12" s="1"/>
      <c r="K12" s="1"/>
      <c r="L12" s="1"/>
      <c r="M12" s="1"/>
      <c r="N12" s="1"/>
      <c r="O12" s="1"/>
      <c r="P12" s="1"/>
      <c r="Q12" s="1"/>
      <c r="R12" s="1"/>
    </row>
    <row r="13" spans="1:18" ht="32" x14ac:dyDescent="0.35">
      <c r="A13" s="1"/>
      <c r="B13" s="2" t="s">
        <v>0</v>
      </c>
      <c r="C13" s="1"/>
      <c r="D13" s="1"/>
      <c r="E13" s="1"/>
      <c r="F13" s="1"/>
      <c r="G13" s="1"/>
      <c r="H13" s="1"/>
      <c r="I13" s="1"/>
      <c r="J13" s="1"/>
      <c r="K13" s="1"/>
      <c r="L13" s="1"/>
      <c r="M13" s="1"/>
      <c r="N13" s="1"/>
      <c r="O13" s="1"/>
      <c r="P13" s="1"/>
      <c r="Q13" s="1"/>
      <c r="R13" s="1"/>
    </row>
    <row r="14" spans="1:18" ht="32" x14ac:dyDescent="0.35">
      <c r="A14" s="1"/>
      <c r="B14" s="2" t="s">
        <v>106</v>
      </c>
      <c r="C14" s="1"/>
      <c r="D14" s="1"/>
      <c r="E14" s="1"/>
      <c r="F14" s="1"/>
      <c r="G14" s="1"/>
      <c r="H14" s="1"/>
      <c r="I14" s="1"/>
      <c r="J14" s="1"/>
      <c r="K14" s="1"/>
      <c r="L14" s="1"/>
      <c r="M14" s="1"/>
      <c r="N14" s="1"/>
      <c r="O14" s="1"/>
      <c r="P14" s="1"/>
      <c r="Q14" s="1"/>
      <c r="R14" s="1"/>
    </row>
    <row r="15" spans="1:18" ht="15" x14ac:dyDescent="0.35">
      <c r="A15" s="1"/>
      <c r="B15" s="84" t="s">
        <v>107</v>
      </c>
      <c r="C15" s="1"/>
      <c r="D15" s="1"/>
      <c r="E15" s="1"/>
      <c r="F15" s="1"/>
      <c r="G15" s="1"/>
      <c r="H15" s="1"/>
      <c r="I15" s="1"/>
      <c r="J15" s="1"/>
      <c r="K15" s="1"/>
      <c r="L15" s="1"/>
      <c r="M15" s="1"/>
      <c r="N15" s="1"/>
      <c r="O15" s="1"/>
      <c r="P15" s="1"/>
      <c r="Q15" s="1"/>
      <c r="R15" s="1"/>
    </row>
    <row r="16" spans="1:18" x14ac:dyDescent="0.35">
      <c r="A16" s="1"/>
      <c r="B16" s="1"/>
      <c r="C16" s="1"/>
      <c r="D16" s="1"/>
      <c r="E16" s="1"/>
      <c r="F16" s="1"/>
      <c r="G16" s="1"/>
      <c r="H16" s="1"/>
      <c r="I16" s="1"/>
      <c r="J16" s="1"/>
      <c r="K16" s="1"/>
      <c r="L16" s="1"/>
      <c r="M16" s="1"/>
      <c r="N16" s="1"/>
      <c r="O16" s="1"/>
      <c r="P16" s="1"/>
      <c r="Q16" s="1"/>
      <c r="R16" s="1"/>
    </row>
    <row r="17" spans="1:18" x14ac:dyDescent="0.35">
      <c r="A17" s="1"/>
      <c r="B17" s="93" t="s">
        <v>108</v>
      </c>
      <c r="C17" s="1"/>
      <c r="D17" s="1"/>
      <c r="E17" s="1"/>
      <c r="F17" s="1"/>
      <c r="G17" s="1"/>
      <c r="H17" s="1"/>
      <c r="I17" s="1"/>
      <c r="J17" s="1"/>
      <c r="K17" s="1"/>
      <c r="L17" s="1"/>
      <c r="M17" s="1"/>
      <c r="N17" s="1"/>
      <c r="O17" s="1"/>
      <c r="P17" s="1"/>
      <c r="Q17" s="1"/>
      <c r="R17" s="1"/>
    </row>
    <row r="18" spans="1:18" x14ac:dyDescent="0.35">
      <c r="A18" s="1"/>
      <c r="B18" s="1" t="s">
        <v>109</v>
      </c>
      <c r="C18" s="1"/>
      <c r="D18" s="1"/>
      <c r="E18" s="1"/>
      <c r="F18" s="1"/>
      <c r="G18" s="1"/>
      <c r="H18" s="1"/>
      <c r="I18" s="1"/>
      <c r="J18" s="1"/>
      <c r="K18" s="1"/>
      <c r="L18" s="1"/>
      <c r="M18" s="1"/>
      <c r="N18" s="1"/>
      <c r="O18" s="1"/>
      <c r="P18" s="1"/>
      <c r="Q18" s="1"/>
      <c r="R18" s="1"/>
    </row>
    <row r="19" spans="1:18" x14ac:dyDescent="0.35">
      <c r="A19" s="1"/>
      <c r="B19" s="1" t="s">
        <v>91</v>
      </c>
      <c r="C19" s="1"/>
      <c r="D19" s="1"/>
      <c r="E19" s="1"/>
      <c r="F19" s="1"/>
      <c r="G19" s="1"/>
      <c r="H19" s="1"/>
      <c r="I19" s="1"/>
      <c r="J19" s="1"/>
      <c r="K19" s="1"/>
      <c r="L19" s="1"/>
      <c r="M19" s="1"/>
      <c r="N19" s="1"/>
      <c r="O19" s="1"/>
      <c r="P19" s="1"/>
      <c r="Q19" s="1"/>
      <c r="R19" s="1"/>
    </row>
    <row r="20" spans="1:18" x14ac:dyDescent="0.35">
      <c r="A20" s="1"/>
      <c r="B20" s="1"/>
      <c r="C20" s="1"/>
      <c r="D20" s="1"/>
      <c r="E20" s="1"/>
      <c r="F20" s="1"/>
      <c r="G20" s="1"/>
      <c r="H20" s="1"/>
      <c r="I20" s="1"/>
      <c r="J20" s="1"/>
      <c r="K20" s="1"/>
      <c r="L20" s="1"/>
      <c r="M20" s="1"/>
      <c r="N20" s="1"/>
      <c r="O20" s="1"/>
      <c r="P20" s="1"/>
      <c r="Q20" s="1"/>
      <c r="R20" s="1"/>
    </row>
    <row r="21" spans="1:18" x14ac:dyDescent="0.35">
      <c r="A21" s="1"/>
      <c r="B21" s="94" t="s">
        <v>1</v>
      </c>
      <c r="C21" s="94"/>
      <c r="D21" s="94"/>
      <c r="E21" s="94"/>
      <c r="F21" s="94"/>
      <c r="G21" s="94"/>
      <c r="H21" s="1"/>
      <c r="I21" s="3" t="s">
        <v>2</v>
      </c>
      <c r="K21" s="1"/>
      <c r="L21" s="1"/>
      <c r="M21" s="1"/>
      <c r="N21" s="1"/>
      <c r="O21" s="1"/>
      <c r="P21" s="1"/>
      <c r="Q21" s="1"/>
      <c r="R21" s="1"/>
    </row>
    <row r="22" spans="1:18" x14ac:dyDescent="0.35">
      <c r="A22" s="1"/>
      <c r="C22" s="1"/>
      <c r="D22" s="1"/>
      <c r="E22" s="1"/>
      <c r="F22" s="1"/>
      <c r="G22" s="1"/>
      <c r="H22" s="1"/>
      <c r="I22" s="1"/>
      <c r="J22" s="1"/>
      <c r="K22" s="1"/>
      <c r="L22" s="1"/>
      <c r="M22" s="1"/>
      <c r="N22" s="1"/>
      <c r="O22" s="1"/>
      <c r="P22" s="1"/>
      <c r="Q22" s="1"/>
      <c r="R22" s="1"/>
    </row>
    <row r="23" spans="1:18" x14ac:dyDescent="0.35">
      <c r="A23" s="4"/>
      <c r="B23" s="5"/>
      <c r="C23" s="6" t="s">
        <v>110</v>
      </c>
      <c r="D23" s="4"/>
      <c r="E23" s="4"/>
      <c r="F23" s="4"/>
      <c r="G23" s="4"/>
      <c r="H23" s="4"/>
      <c r="I23" s="4"/>
      <c r="J23" s="4"/>
      <c r="K23" s="4"/>
      <c r="L23" s="4"/>
      <c r="M23" s="4"/>
      <c r="N23" s="4"/>
      <c r="O23" s="4"/>
      <c r="P23" s="4"/>
      <c r="Q23" s="4"/>
      <c r="R23" s="4"/>
    </row>
    <row r="24" spans="1:18" x14ac:dyDescent="0.35">
      <c r="A24" s="4"/>
      <c r="B24" s="8"/>
      <c r="C24" s="6" t="s">
        <v>90</v>
      </c>
      <c r="D24" s="4"/>
      <c r="E24" s="4"/>
      <c r="F24" s="4"/>
      <c r="G24" s="4"/>
      <c r="H24" s="4"/>
      <c r="I24" s="4"/>
      <c r="J24" s="4"/>
      <c r="K24" s="4"/>
      <c r="L24" s="4"/>
      <c r="M24" s="4"/>
      <c r="N24" s="4"/>
      <c r="O24" s="4"/>
      <c r="P24" s="4"/>
      <c r="Q24" s="4"/>
      <c r="R24" s="4"/>
    </row>
    <row r="25" spans="1:18" x14ac:dyDescent="0.35">
      <c r="A25" s="4"/>
      <c r="B25" s="9"/>
      <c r="C25" s="6" t="s">
        <v>3</v>
      </c>
      <c r="D25" s="4"/>
      <c r="E25" s="7"/>
      <c r="F25" s="7"/>
      <c r="G25" s="4"/>
      <c r="H25" s="4"/>
      <c r="I25" s="4"/>
      <c r="J25" s="4"/>
      <c r="K25" s="4"/>
      <c r="L25" s="4"/>
      <c r="M25" s="4"/>
      <c r="N25" s="4"/>
      <c r="O25" s="4"/>
      <c r="P25" s="4"/>
      <c r="Q25" s="4"/>
      <c r="R25" s="4"/>
    </row>
    <row r="26" spans="1:18" x14ac:dyDescent="0.35">
      <c r="B26" s="10"/>
      <c r="C26" s="6" t="s">
        <v>4</v>
      </c>
    </row>
  </sheetData>
  <sheetProtection sheet="1" objects="1" scenarios="1"/>
  <mergeCells count="1">
    <mergeCell ref="B21:G21"/>
  </mergeCells>
  <hyperlinks>
    <hyperlink ref="I21"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O84"/>
  <sheetViews>
    <sheetView showGridLines="0" tabSelected="1" topLeftCell="D1" zoomScale="80" zoomScaleNormal="70" workbookViewId="0">
      <selection activeCell="H79" sqref="H79"/>
    </sheetView>
  </sheetViews>
  <sheetFormatPr defaultColWidth="8.7265625" defaultRowHeight="16.399999999999999" customHeight="1" x14ac:dyDescent="0.35"/>
  <cols>
    <col min="1" max="1" width="2" customWidth="1"/>
    <col min="2" max="2" width="12.26953125" bestFit="1" customWidth="1"/>
    <col min="3" max="3" width="60.453125" customWidth="1"/>
    <col min="4" max="4" width="58.1796875" customWidth="1"/>
    <col min="5" max="5" width="18.54296875" customWidth="1"/>
    <col min="6" max="12" width="13.26953125" customWidth="1"/>
    <col min="13" max="13" width="55.453125" customWidth="1"/>
    <col min="14" max="14" width="4.54296875" customWidth="1"/>
    <col min="15" max="15" width="73.7265625" customWidth="1"/>
  </cols>
  <sheetData>
    <row r="1" spans="1:15" ht="15" thickBot="1" x14ac:dyDescent="0.4">
      <c r="A1" s="11"/>
      <c r="B1" s="12"/>
      <c r="C1" s="13"/>
      <c r="D1" s="11"/>
      <c r="E1" s="11"/>
      <c r="F1" s="11"/>
      <c r="G1" s="11"/>
      <c r="H1" s="11"/>
      <c r="I1" s="11"/>
      <c r="J1" s="11"/>
      <c r="K1" s="11"/>
      <c r="L1" s="11"/>
      <c r="M1" s="11"/>
      <c r="N1" s="11"/>
      <c r="O1" s="78"/>
    </row>
    <row r="2" spans="1:15" ht="35" thickBot="1" x14ac:dyDescent="0.7">
      <c r="A2" s="11"/>
      <c r="B2" s="95" t="s">
        <v>92</v>
      </c>
      <c r="C2" s="96"/>
      <c r="D2" s="96"/>
      <c r="E2" s="96"/>
      <c r="F2" s="96"/>
      <c r="G2" s="96"/>
      <c r="H2" s="96"/>
      <c r="I2" s="96"/>
      <c r="J2" s="96"/>
      <c r="K2" s="96"/>
      <c r="L2" s="96"/>
      <c r="M2" s="97"/>
      <c r="N2" s="55"/>
      <c r="O2" s="79"/>
    </row>
    <row r="3" spans="1:15" ht="14.5" x14ac:dyDescent="0.35">
      <c r="A3" s="11"/>
      <c r="B3" s="12"/>
      <c r="C3" s="13"/>
      <c r="D3" s="11"/>
      <c r="E3" s="11"/>
      <c r="F3" s="11"/>
      <c r="G3" s="11"/>
      <c r="H3" s="11"/>
      <c r="I3" s="11"/>
      <c r="J3" s="11"/>
      <c r="K3" s="11"/>
      <c r="L3" s="11"/>
      <c r="M3" s="11"/>
      <c r="N3" s="11"/>
      <c r="O3" s="79"/>
    </row>
    <row r="4" spans="1:15" ht="14.5" x14ac:dyDescent="0.35">
      <c r="A4" s="11"/>
      <c r="B4" s="103" t="s">
        <v>102</v>
      </c>
      <c r="C4" s="104"/>
      <c r="D4" s="104"/>
      <c r="E4" s="104"/>
      <c r="F4" s="104"/>
      <c r="G4" s="104"/>
      <c r="H4" s="104"/>
      <c r="I4" s="104"/>
      <c r="J4" s="104"/>
      <c r="K4" s="104"/>
      <c r="L4" s="104"/>
      <c r="M4" s="105"/>
      <c r="N4" s="11"/>
      <c r="O4" s="79"/>
    </row>
    <row r="5" spans="1:15" ht="14.5" x14ac:dyDescent="0.35">
      <c r="A5" s="11"/>
      <c r="B5" s="106"/>
      <c r="C5" s="107"/>
      <c r="D5" s="107"/>
      <c r="E5" s="107"/>
      <c r="F5" s="107"/>
      <c r="G5" s="107"/>
      <c r="H5" s="107"/>
      <c r="I5" s="107"/>
      <c r="J5" s="107"/>
      <c r="K5" s="107"/>
      <c r="L5" s="107"/>
      <c r="M5" s="108"/>
      <c r="N5" s="11"/>
      <c r="O5" s="80"/>
    </row>
    <row r="6" spans="1:15" s="17" customFormat="1" ht="37" customHeight="1" x14ac:dyDescent="0.35">
      <c r="A6" s="16"/>
      <c r="B6" s="109"/>
      <c r="C6" s="110"/>
      <c r="D6" s="110"/>
      <c r="E6" s="110"/>
      <c r="F6" s="110"/>
      <c r="G6" s="110"/>
      <c r="H6" s="110"/>
      <c r="I6" s="110"/>
      <c r="J6" s="110"/>
      <c r="K6" s="110"/>
      <c r="L6" s="110"/>
      <c r="M6" s="111"/>
      <c r="N6" s="56"/>
      <c r="O6" s="81"/>
    </row>
    <row r="7" spans="1:15" ht="32.5" thickBot="1" x14ac:dyDescent="0.65">
      <c r="A7" s="14"/>
      <c r="B7" s="15"/>
      <c r="C7" s="18"/>
      <c r="D7" s="19"/>
      <c r="E7" s="20"/>
      <c r="F7" s="14"/>
      <c r="G7" s="14"/>
      <c r="H7" s="14"/>
      <c r="I7" s="14"/>
      <c r="J7" s="21"/>
      <c r="K7" s="21"/>
      <c r="L7" s="21"/>
      <c r="M7" s="21"/>
      <c r="N7" s="21"/>
      <c r="O7" s="80"/>
    </row>
    <row r="8" spans="1:15" ht="30" customHeight="1" x14ac:dyDescent="0.35">
      <c r="A8" s="22"/>
      <c r="B8" s="112" t="s">
        <v>96</v>
      </c>
      <c r="C8" s="113"/>
      <c r="D8" s="113"/>
      <c r="E8" s="114"/>
      <c r="F8" s="98" t="s">
        <v>93</v>
      </c>
      <c r="G8" s="98"/>
      <c r="H8" s="98"/>
      <c r="I8" s="98"/>
      <c r="J8" s="98"/>
      <c r="K8" s="98"/>
      <c r="L8" s="99"/>
      <c r="M8" s="22"/>
      <c r="N8" s="22"/>
      <c r="O8" s="80"/>
    </row>
    <row r="9" spans="1:15" ht="33" customHeight="1" thickBot="1" x14ac:dyDescent="0.65">
      <c r="A9" s="14"/>
      <c r="B9" s="115"/>
      <c r="C9" s="116"/>
      <c r="D9" s="116"/>
      <c r="E9" s="117"/>
      <c r="F9" s="100" t="s">
        <v>5</v>
      </c>
      <c r="G9" s="101"/>
      <c r="H9" s="100" t="s">
        <v>6</v>
      </c>
      <c r="I9" s="101"/>
      <c r="J9" s="102" t="s">
        <v>7</v>
      </c>
      <c r="K9" s="101"/>
      <c r="L9" s="23" t="s">
        <v>8</v>
      </c>
      <c r="M9" s="24"/>
      <c r="N9" s="21"/>
      <c r="O9" s="80"/>
    </row>
    <row r="10" spans="1:15" ht="42" x14ac:dyDescent="0.6">
      <c r="A10" s="14"/>
      <c r="B10" s="62" t="s">
        <v>10</v>
      </c>
      <c r="C10" s="61" t="s">
        <v>77</v>
      </c>
      <c r="D10" s="62"/>
      <c r="E10" s="62" t="s">
        <v>11</v>
      </c>
      <c r="F10" s="23" t="s">
        <v>78</v>
      </c>
      <c r="G10" s="23" t="s">
        <v>84</v>
      </c>
      <c r="H10" s="23" t="s">
        <v>85</v>
      </c>
      <c r="I10" s="23" t="s">
        <v>86</v>
      </c>
      <c r="J10" s="23" t="s">
        <v>87</v>
      </c>
      <c r="K10" s="23" t="s">
        <v>88</v>
      </c>
      <c r="L10" s="23" t="s">
        <v>89</v>
      </c>
      <c r="M10" s="23" t="s">
        <v>9</v>
      </c>
      <c r="N10" s="21"/>
      <c r="O10" s="23" t="s">
        <v>105</v>
      </c>
    </row>
    <row r="11" spans="1:15" ht="32" hidden="1" x14ac:dyDescent="0.6">
      <c r="A11" s="14"/>
      <c r="B11" s="25" t="s">
        <v>10</v>
      </c>
      <c r="C11" s="26"/>
      <c r="D11" s="14"/>
      <c r="E11" s="28" t="s">
        <v>11</v>
      </c>
      <c r="F11" s="29" t="s">
        <v>12</v>
      </c>
      <c r="G11" s="27" t="s">
        <v>13</v>
      </c>
      <c r="H11" s="27" t="s">
        <v>14</v>
      </c>
      <c r="I11" s="27" t="s">
        <v>15</v>
      </c>
      <c r="J11" s="27" t="s">
        <v>16</v>
      </c>
      <c r="K11" s="27" t="s">
        <v>17</v>
      </c>
      <c r="L11" s="27" t="s">
        <v>18</v>
      </c>
      <c r="M11" s="27" t="s">
        <v>9</v>
      </c>
      <c r="N11" s="21"/>
      <c r="O11" s="80"/>
    </row>
    <row r="12" spans="1:15" ht="16" customHeight="1" x14ac:dyDescent="0.6">
      <c r="A12" s="14"/>
      <c r="B12" s="118">
        <v>1</v>
      </c>
      <c r="C12" s="130" t="s">
        <v>19</v>
      </c>
      <c r="D12" s="66" t="s">
        <v>20</v>
      </c>
      <c r="E12" s="67"/>
      <c r="F12" s="67"/>
      <c r="G12" s="67"/>
      <c r="H12" s="67"/>
      <c r="I12" s="67"/>
      <c r="J12" s="67"/>
      <c r="K12" s="67"/>
      <c r="L12" s="67"/>
      <c r="M12" s="68"/>
      <c r="N12" s="21"/>
      <c r="O12" s="82"/>
    </row>
    <row r="13" spans="1:15" ht="16" customHeight="1" x14ac:dyDescent="0.6">
      <c r="A13" s="14"/>
      <c r="B13" s="119"/>
      <c r="C13" s="131"/>
      <c r="D13" s="30" t="s">
        <v>21</v>
      </c>
      <c r="E13" s="30" t="s">
        <v>22</v>
      </c>
      <c r="F13" s="31">
        <v>0</v>
      </c>
      <c r="G13" s="32" t="str">
        <f>IF(OR(F13="", $L13="", $L13=0),"",F13/$L13)</f>
        <v/>
      </c>
      <c r="H13" s="31">
        <v>0</v>
      </c>
      <c r="I13" s="32" t="str">
        <f t="shared" ref="I13:I32" si="0">IF(OR(H13="", $L13="", $L13=0),"",H13/$L13)</f>
        <v/>
      </c>
      <c r="J13" s="31">
        <v>0</v>
      </c>
      <c r="K13" s="32" t="str">
        <f t="shared" ref="K13:K32" si="1">IF(OR(J13="", $L13="", $L13=0),"",J13/$L13)</f>
        <v/>
      </c>
      <c r="L13" s="33">
        <f>IF(OR(F13="",H13="",J13=""),"",SUM(F13,H13,J13))</f>
        <v>0</v>
      </c>
      <c r="M13" s="73"/>
      <c r="N13" s="21"/>
      <c r="O13" s="83" t="str">
        <f>IF(OR(F13="",H13="",J13=""),"There are blank boxes",IF(OR(F13&lt;0,H13&lt;0,J13&lt;0),"There are negative staff numbers",""))</f>
        <v/>
      </c>
    </row>
    <row r="14" spans="1:15" ht="16" customHeight="1" x14ac:dyDescent="0.6">
      <c r="A14" s="14"/>
      <c r="B14" s="119"/>
      <c r="C14" s="131"/>
      <c r="D14" s="30" t="s">
        <v>23</v>
      </c>
      <c r="E14" s="30" t="s">
        <v>22</v>
      </c>
      <c r="F14" s="31">
        <v>0</v>
      </c>
      <c r="G14" s="32" t="str">
        <f t="shared" ref="G14:G32" si="2">IF(OR(F14="", $L14="", $L14=0),"",F14/$L14)</f>
        <v/>
      </c>
      <c r="H14" s="31">
        <v>0</v>
      </c>
      <c r="I14" s="32" t="str">
        <f t="shared" si="0"/>
        <v/>
      </c>
      <c r="J14" s="31">
        <v>0</v>
      </c>
      <c r="K14" s="32" t="str">
        <f t="shared" si="1"/>
        <v/>
      </c>
      <c r="L14" s="33">
        <f t="shared" ref="L14:L32" si="3">IF(OR(F14="",H14="",J14=""),"",SUM(F14,H14,J14))</f>
        <v>0</v>
      </c>
      <c r="M14" s="73"/>
      <c r="N14" s="21"/>
      <c r="O14" s="83" t="str">
        <f t="shared" ref="O14:O27" si="4">IF(OR(F14="",H14="",J14=""),"There are blank boxes",IF(OR(F14&lt;0,H14&lt;0,J14&lt;0),"There are negative staff numbers",""))</f>
        <v/>
      </c>
    </row>
    <row r="15" spans="1:15" ht="16" customHeight="1" x14ac:dyDescent="0.6">
      <c r="A15" s="14"/>
      <c r="B15" s="119"/>
      <c r="C15" s="131"/>
      <c r="D15" s="30" t="s">
        <v>24</v>
      </c>
      <c r="E15" s="30" t="s">
        <v>22</v>
      </c>
      <c r="F15" s="31">
        <v>0</v>
      </c>
      <c r="G15" s="32">
        <f t="shared" si="2"/>
        <v>0</v>
      </c>
      <c r="H15" s="31">
        <v>2</v>
      </c>
      <c r="I15" s="32">
        <f t="shared" si="0"/>
        <v>0.13333333333333333</v>
      </c>
      <c r="J15" s="31">
        <v>13</v>
      </c>
      <c r="K15" s="32">
        <f t="shared" si="1"/>
        <v>0.8666666666666667</v>
      </c>
      <c r="L15" s="33">
        <f t="shared" si="3"/>
        <v>15</v>
      </c>
      <c r="M15" s="73"/>
      <c r="N15" s="21"/>
      <c r="O15" s="83" t="str">
        <f t="shared" si="4"/>
        <v/>
      </c>
    </row>
    <row r="16" spans="1:15" ht="16" customHeight="1" x14ac:dyDescent="0.6">
      <c r="A16" s="14"/>
      <c r="B16" s="119"/>
      <c r="C16" s="131"/>
      <c r="D16" s="30" t="s">
        <v>25</v>
      </c>
      <c r="E16" s="30" t="s">
        <v>22</v>
      </c>
      <c r="F16" s="31">
        <v>2</v>
      </c>
      <c r="G16" s="32">
        <f t="shared" si="2"/>
        <v>0.08</v>
      </c>
      <c r="H16" s="31">
        <v>16</v>
      </c>
      <c r="I16" s="32">
        <f t="shared" si="0"/>
        <v>0.64</v>
      </c>
      <c r="J16" s="31">
        <v>7</v>
      </c>
      <c r="K16" s="32">
        <f t="shared" si="1"/>
        <v>0.28000000000000003</v>
      </c>
      <c r="L16" s="33">
        <f t="shared" si="3"/>
        <v>25</v>
      </c>
      <c r="M16" s="73"/>
      <c r="N16" s="21"/>
      <c r="O16" s="83" t="str">
        <f t="shared" si="4"/>
        <v/>
      </c>
    </row>
    <row r="17" spans="1:15" ht="16" customHeight="1" x14ac:dyDescent="0.6">
      <c r="A17" s="14"/>
      <c r="B17" s="119"/>
      <c r="C17" s="131"/>
      <c r="D17" s="30" t="s">
        <v>26</v>
      </c>
      <c r="E17" s="30" t="s">
        <v>22</v>
      </c>
      <c r="F17" s="31">
        <v>0</v>
      </c>
      <c r="G17" s="32">
        <f t="shared" si="2"/>
        <v>0</v>
      </c>
      <c r="H17" s="31">
        <v>12</v>
      </c>
      <c r="I17" s="32">
        <f t="shared" si="0"/>
        <v>0.5</v>
      </c>
      <c r="J17" s="31">
        <v>12</v>
      </c>
      <c r="K17" s="32">
        <f t="shared" si="1"/>
        <v>0.5</v>
      </c>
      <c r="L17" s="33">
        <f t="shared" si="3"/>
        <v>24</v>
      </c>
      <c r="M17" s="73"/>
      <c r="N17" s="21"/>
      <c r="O17" s="83" t="str">
        <f t="shared" si="4"/>
        <v/>
      </c>
    </row>
    <row r="18" spans="1:15" ht="16" customHeight="1" x14ac:dyDescent="0.6">
      <c r="A18" s="14"/>
      <c r="B18" s="119"/>
      <c r="C18" s="131"/>
      <c r="D18" s="30" t="s">
        <v>27</v>
      </c>
      <c r="E18" s="30" t="s">
        <v>22</v>
      </c>
      <c r="F18" s="31">
        <v>0</v>
      </c>
      <c r="G18" s="32">
        <f t="shared" si="2"/>
        <v>0</v>
      </c>
      <c r="H18" s="31">
        <v>0</v>
      </c>
      <c r="I18" s="32">
        <f t="shared" si="0"/>
        <v>0</v>
      </c>
      <c r="J18" s="31">
        <v>4</v>
      </c>
      <c r="K18" s="32">
        <f t="shared" si="1"/>
        <v>1</v>
      </c>
      <c r="L18" s="33">
        <f t="shared" si="3"/>
        <v>4</v>
      </c>
      <c r="M18" s="73"/>
      <c r="N18" s="21"/>
      <c r="O18" s="83" t="str">
        <f t="shared" si="4"/>
        <v/>
      </c>
    </row>
    <row r="19" spans="1:15" ht="16" customHeight="1" x14ac:dyDescent="0.6">
      <c r="A19" s="14"/>
      <c r="B19" s="119"/>
      <c r="C19" s="131"/>
      <c r="D19" s="30" t="s">
        <v>28</v>
      </c>
      <c r="E19" s="30" t="s">
        <v>22</v>
      </c>
      <c r="F19" s="31">
        <v>0</v>
      </c>
      <c r="G19" s="32">
        <f t="shared" si="2"/>
        <v>0</v>
      </c>
      <c r="H19" s="31">
        <v>0</v>
      </c>
      <c r="I19" s="32">
        <f t="shared" si="0"/>
        <v>0</v>
      </c>
      <c r="J19" s="31">
        <v>3</v>
      </c>
      <c r="K19" s="32">
        <f t="shared" si="1"/>
        <v>1</v>
      </c>
      <c r="L19" s="33">
        <f t="shared" si="3"/>
        <v>3</v>
      </c>
      <c r="M19" s="73"/>
      <c r="N19" s="21"/>
      <c r="O19" s="83" t="str">
        <f t="shared" si="4"/>
        <v/>
      </c>
    </row>
    <row r="20" spans="1:15" ht="16" customHeight="1" x14ac:dyDescent="0.6">
      <c r="A20" s="14"/>
      <c r="B20" s="119"/>
      <c r="C20" s="131"/>
      <c r="D20" s="30" t="s">
        <v>29</v>
      </c>
      <c r="E20" s="30" t="s">
        <v>22</v>
      </c>
      <c r="F20" s="31">
        <v>0</v>
      </c>
      <c r="G20" s="32">
        <f t="shared" si="2"/>
        <v>0</v>
      </c>
      <c r="H20" s="31">
        <v>0</v>
      </c>
      <c r="I20" s="32">
        <f t="shared" si="0"/>
        <v>0</v>
      </c>
      <c r="J20" s="31">
        <v>1</v>
      </c>
      <c r="K20" s="32">
        <f t="shared" si="1"/>
        <v>1</v>
      </c>
      <c r="L20" s="33">
        <f t="shared" si="3"/>
        <v>1</v>
      </c>
      <c r="M20" s="73"/>
      <c r="N20" s="21"/>
      <c r="O20" s="83" t="str">
        <f t="shared" si="4"/>
        <v/>
      </c>
    </row>
    <row r="21" spans="1:15" ht="16" customHeight="1" x14ac:dyDescent="0.6">
      <c r="A21" s="14"/>
      <c r="B21" s="119"/>
      <c r="C21" s="131"/>
      <c r="D21" s="30" t="s">
        <v>30</v>
      </c>
      <c r="E21" s="30" t="s">
        <v>22</v>
      </c>
      <c r="F21" s="31">
        <v>0</v>
      </c>
      <c r="G21" s="32">
        <f t="shared" si="2"/>
        <v>0</v>
      </c>
      <c r="H21" s="31">
        <v>0</v>
      </c>
      <c r="I21" s="32">
        <f t="shared" si="0"/>
        <v>0</v>
      </c>
      <c r="J21" s="31">
        <v>3</v>
      </c>
      <c r="K21" s="32">
        <f t="shared" si="1"/>
        <v>1</v>
      </c>
      <c r="L21" s="33">
        <f t="shared" si="3"/>
        <v>3</v>
      </c>
      <c r="M21" s="73"/>
      <c r="N21" s="21"/>
      <c r="O21" s="83" t="str">
        <f t="shared" si="4"/>
        <v/>
      </c>
    </row>
    <row r="22" spans="1:15" ht="16" customHeight="1" x14ac:dyDescent="0.6">
      <c r="A22" s="14"/>
      <c r="B22" s="119"/>
      <c r="C22" s="131"/>
      <c r="D22" s="30" t="s">
        <v>31</v>
      </c>
      <c r="E22" s="30" t="s">
        <v>22</v>
      </c>
      <c r="F22" s="31">
        <v>0</v>
      </c>
      <c r="G22" s="32">
        <f t="shared" si="2"/>
        <v>0</v>
      </c>
      <c r="H22" s="31">
        <v>0</v>
      </c>
      <c r="I22" s="32">
        <f t="shared" si="0"/>
        <v>0</v>
      </c>
      <c r="J22" s="31">
        <v>4</v>
      </c>
      <c r="K22" s="32">
        <f t="shared" si="1"/>
        <v>1</v>
      </c>
      <c r="L22" s="33">
        <f t="shared" si="3"/>
        <v>4</v>
      </c>
      <c r="M22" s="73"/>
      <c r="N22" s="21"/>
      <c r="O22" s="83" t="str">
        <f t="shared" si="4"/>
        <v/>
      </c>
    </row>
    <row r="23" spans="1:15" ht="16" customHeight="1" x14ac:dyDescent="0.6">
      <c r="A23" s="14"/>
      <c r="B23" s="119"/>
      <c r="C23" s="131"/>
      <c r="D23" s="30" t="s">
        <v>32</v>
      </c>
      <c r="E23" s="30" t="s">
        <v>22</v>
      </c>
      <c r="F23" s="31">
        <v>0</v>
      </c>
      <c r="G23" s="32">
        <f t="shared" si="2"/>
        <v>0</v>
      </c>
      <c r="H23" s="31">
        <v>0</v>
      </c>
      <c r="I23" s="32">
        <f t="shared" si="0"/>
        <v>0</v>
      </c>
      <c r="J23" s="31">
        <v>2</v>
      </c>
      <c r="K23" s="32">
        <f t="shared" si="1"/>
        <v>1</v>
      </c>
      <c r="L23" s="33">
        <f t="shared" si="3"/>
        <v>2</v>
      </c>
      <c r="M23" s="73"/>
      <c r="N23" s="21"/>
      <c r="O23" s="83" t="str">
        <f t="shared" si="4"/>
        <v/>
      </c>
    </row>
    <row r="24" spans="1:15" ht="16" customHeight="1" x14ac:dyDescent="0.6">
      <c r="A24" s="14"/>
      <c r="B24" s="119"/>
      <c r="C24" s="131"/>
      <c r="D24" s="30" t="s">
        <v>33</v>
      </c>
      <c r="E24" s="30" t="s">
        <v>22</v>
      </c>
      <c r="F24" s="31">
        <v>0</v>
      </c>
      <c r="G24" s="32" t="str">
        <f t="shared" si="2"/>
        <v/>
      </c>
      <c r="H24" s="31">
        <v>0</v>
      </c>
      <c r="I24" s="32" t="str">
        <f t="shared" si="0"/>
        <v/>
      </c>
      <c r="J24" s="31">
        <v>0</v>
      </c>
      <c r="K24" s="32" t="str">
        <f t="shared" si="1"/>
        <v/>
      </c>
      <c r="L24" s="33">
        <f t="shared" si="3"/>
        <v>0</v>
      </c>
      <c r="M24" s="73"/>
      <c r="N24" s="21"/>
      <c r="O24" s="83" t="str">
        <f t="shared" si="4"/>
        <v/>
      </c>
    </row>
    <row r="25" spans="1:15" ht="16" customHeight="1" x14ac:dyDescent="0.6">
      <c r="A25" s="14"/>
      <c r="B25" s="119"/>
      <c r="C25" s="131"/>
      <c r="D25" s="30" t="s">
        <v>34</v>
      </c>
      <c r="E25" s="30" t="s">
        <v>22</v>
      </c>
      <c r="F25" s="31">
        <v>0</v>
      </c>
      <c r="G25" s="32" t="str">
        <f t="shared" si="2"/>
        <v/>
      </c>
      <c r="H25" s="31">
        <v>0</v>
      </c>
      <c r="I25" s="32" t="str">
        <f t="shared" si="0"/>
        <v/>
      </c>
      <c r="J25" s="31">
        <v>0</v>
      </c>
      <c r="K25" s="32" t="str">
        <f t="shared" si="1"/>
        <v/>
      </c>
      <c r="L25" s="33">
        <f t="shared" si="3"/>
        <v>0</v>
      </c>
      <c r="M25" s="73"/>
      <c r="N25" s="21"/>
      <c r="O25" s="83" t="str">
        <f t="shared" si="4"/>
        <v/>
      </c>
    </row>
    <row r="26" spans="1:15" ht="16" customHeight="1" x14ac:dyDescent="0.6">
      <c r="A26" s="14"/>
      <c r="B26" s="119"/>
      <c r="C26" s="131"/>
      <c r="D26" s="30" t="s">
        <v>35</v>
      </c>
      <c r="E26" s="30" t="s">
        <v>22</v>
      </c>
      <c r="F26" s="31">
        <v>0</v>
      </c>
      <c r="G26" s="32">
        <f t="shared" si="2"/>
        <v>0</v>
      </c>
      <c r="H26" s="31">
        <v>2</v>
      </c>
      <c r="I26" s="32">
        <f t="shared" si="0"/>
        <v>0.2</v>
      </c>
      <c r="J26" s="31">
        <v>8</v>
      </c>
      <c r="K26" s="32">
        <f t="shared" si="1"/>
        <v>0.8</v>
      </c>
      <c r="L26" s="33">
        <f t="shared" si="3"/>
        <v>10</v>
      </c>
      <c r="M26" s="73"/>
      <c r="N26" s="21"/>
      <c r="O26" s="83" t="str">
        <f t="shared" si="4"/>
        <v/>
      </c>
    </row>
    <row r="27" spans="1:15" ht="16" customHeight="1" x14ac:dyDescent="0.6">
      <c r="A27" s="14"/>
      <c r="B27" s="119"/>
      <c r="C27" s="131"/>
      <c r="D27" s="39" t="s">
        <v>94</v>
      </c>
      <c r="E27" s="39" t="s">
        <v>22</v>
      </c>
      <c r="F27" s="85">
        <v>1</v>
      </c>
      <c r="G27" s="86">
        <f t="shared" si="2"/>
        <v>0.14285714285714285</v>
      </c>
      <c r="H27" s="85">
        <v>1</v>
      </c>
      <c r="I27" s="86">
        <f t="shared" si="0"/>
        <v>0.14285714285714285</v>
      </c>
      <c r="J27" s="85">
        <v>5</v>
      </c>
      <c r="K27" s="86">
        <f t="shared" si="1"/>
        <v>0.7142857142857143</v>
      </c>
      <c r="L27" s="87">
        <f t="shared" si="3"/>
        <v>7</v>
      </c>
      <c r="M27" s="88" t="s">
        <v>111</v>
      </c>
      <c r="N27" s="21"/>
      <c r="O27" s="83" t="str">
        <f t="shared" si="4"/>
        <v/>
      </c>
    </row>
    <row r="28" spans="1:15" ht="16" customHeight="1" x14ac:dyDescent="0.6">
      <c r="A28" s="14"/>
      <c r="B28" s="119"/>
      <c r="C28" s="131"/>
      <c r="D28" s="39" t="s">
        <v>99</v>
      </c>
      <c r="E28" s="39" t="s">
        <v>45</v>
      </c>
      <c r="F28" s="87">
        <f>IF(OR(F13="",F14="",F15="",F16="",F17=""),"",SUM(F13:F17))</f>
        <v>2</v>
      </c>
      <c r="G28" s="86">
        <f t="shared" si="2"/>
        <v>3.125E-2</v>
      </c>
      <c r="H28" s="87">
        <f>IF(OR(H13="",H14="",H15="",H16="",H17=""),"",SUM(H13:H17))</f>
        <v>30</v>
      </c>
      <c r="I28" s="86">
        <f t="shared" si="0"/>
        <v>0.46875</v>
      </c>
      <c r="J28" s="87">
        <f>IF(OR(J13="",J14="",J15="",J16="",J17=""),"",SUM(J13:J17))</f>
        <v>32</v>
      </c>
      <c r="K28" s="86">
        <f t="shared" si="1"/>
        <v>0.5</v>
      </c>
      <c r="L28" s="87">
        <f t="shared" si="3"/>
        <v>64</v>
      </c>
      <c r="M28" s="88"/>
      <c r="N28" s="21"/>
      <c r="O28" s="83"/>
    </row>
    <row r="29" spans="1:15" ht="16" customHeight="1" x14ac:dyDescent="0.6">
      <c r="A29" s="14"/>
      <c r="B29" s="119"/>
      <c r="C29" s="131"/>
      <c r="D29" s="39" t="s">
        <v>98</v>
      </c>
      <c r="E29" s="39" t="s">
        <v>45</v>
      </c>
      <c r="F29" s="87">
        <f>IF(OR(F18="",F19="",F20="",),"",SUM(F18:F20))</f>
        <v>0</v>
      </c>
      <c r="G29" s="86">
        <f t="shared" si="2"/>
        <v>0</v>
      </c>
      <c r="H29" s="87">
        <f>IF(OR(H18="",H19="",H20="",),"",SUM(H18:H20))</f>
        <v>0</v>
      </c>
      <c r="I29" s="86">
        <f t="shared" si="0"/>
        <v>0</v>
      </c>
      <c r="J29" s="87">
        <f>IF(OR(J18="",J19="",J20="",),"",SUM(J18:J20))</f>
        <v>8</v>
      </c>
      <c r="K29" s="86">
        <f t="shared" si="1"/>
        <v>1</v>
      </c>
      <c r="L29" s="87">
        <f t="shared" si="3"/>
        <v>8</v>
      </c>
      <c r="M29" s="88"/>
      <c r="N29" s="21"/>
      <c r="O29" s="83"/>
    </row>
    <row r="30" spans="1:15" ht="16" customHeight="1" x14ac:dyDescent="0.6">
      <c r="A30" s="14"/>
      <c r="B30" s="119"/>
      <c r="C30" s="131"/>
      <c r="D30" s="39" t="s">
        <v>97</v>
      </c>
      <c r="E30" s="39" t="s">
        <v>45</v>
      </c>
      <c r="F30" s="87">
        <f>IF(OR(F21="",F22=""),"",SUM(F21:F22))</f>
        <v>0</v>
      </c>
      <c r="G30" s="86">
        <f t="shared" si="2"/>
        <v>0</v>
      </c>
      <c r="H30" s="87">
        <f>IF(OR(H21="",H22=""),"",SUM(H21:H22))</f>
        <v>0</v>
      </c>
      <c r="I30" s="86">
        <f t="shared" si="0"/>
        <v>0</v>
      </c>
      <c r="J30" s="87">
        <f>IF(OR(J21="",J22=""),"",SUM(J21:J22))</f>
        <v>7</v>
      </c>
      <c r="K30" s="86">
        <f t="shared" si="1"/>
        <v>1</v>
      </c>
      <c r="L30" s="87">
        <f t="shared" si="3"/>
        <v>7</v>
      </c>
      <c r="M30" s="88"/>
      <c r="N30" s="21"/>
      <c r="O30" s="83"/>
    </row>
    <row r="31" spans="1:15" ht="16" customHeight="1" x14ac:dyDescent="0.6">
      <c r="A31" s="14"/>
      <c r="B31" s="119"/>
      <c r="C31" s="131"/>
      <c r="D31" s="39" t="s">
        <v>100</v>
      </c>
      <c r="E31" s="39" t="s">
        <v>45</v>
      </c>
      <c r="F31" s="87">
        <f>IF(OR(F23="",F24="",F25="",F26=""),"",SUM(F23:F26))</f>
        <v>0</v>
      </c>
      <c r="G31" s="86">
        <f t="shared" si="2"/>
        <v>0</v>
      </c>
      <c r="H31" s="87">
        <f>IF(OR(H23="",H24="",H25="",H26=""),"",SUM(H23:H26))</f>
        <v>2</v>
      </c>
      <c r="I31" s="86">
        <f t="shared" si="0"/>
        <v>0.16666666666666666</v>
      </c>
      <c r="J31" s="87">
        <f>IF(OR(J23="",J24="",J25="",J26=""),"",SUM(J23:J26))</f>
        <v>10</v>
      </c>
      <c r="K31" s="86">
        <f t="shared" si="1"/>
        <v>0.83333333333333337</v>
      </c>
      <c r="L31" s="87">
        <f t="shared" si="3"/>
        <v>12</v>
      </c>
      <c r="M31" s="88"/>
      <c r="N31" s="21"/>
      <c r="O31" s="83"/>
    </row>
    <row r="32" spans="1:15" ht="16" customHeight="1" thickBot="1" x14ac:dyDescent="0.65">
      <c r="A32" s="14"/>
      <c r="B32" s="119"/>
      <c r="C32" s="131"/>
      <c r="D32" s="34" t="s">
        <v>95</v>
      </c>
      <c r="E32" s="34" t="s">
        <v>45</v>
      </c>
      <c r="F32" s="36">
        <f>IF(OR(F27="",F28="",F29="",F30="",F31=""),"",SUM(F13:F27))</f>
        <v>3</v>
      </c>
      <c r="G32" s="35">
        <f t="shared" si="2"/>
        <v>3.0612244897959183E-2</v>
      </c>
      <c r="H32" s="36">
        <f>IF(OR(H27="",H28="",H29="",H30="",H31=""),"",SUM(H13:H27))</f>
        <v>33</v>
      </c>
      <c r="I32" s="35">
        <f t="shared" si="0"/>
        <v>0.33673469387755101</v>
      </c>
      <c r="J32" s="36">
        <f>IF(OR(J27="",J28="",J29="",J30="",J31=""),"",SUM(J13:J27))</f>
        <v>62</v>
      </c>
      <c r="K32" s="35">
        <f t="shared" si="1"/>
        <v>0.63265306122448983</v>
      </c>
      <c r="L32" s="36">
        <f t="shared" si="3"/>
        <v>98</v>
      </c>
      <c r="M32" s="74"/>
      <c r="N32" s="21"/>
      <c r="O32" s="83"/>
    </row>
    <row r="33" spans="1:15" ht="16" customHeight="1" thickTop="1" x14ac:dyDescent="0.6">
      <c r="A33" s="14"/>
      <c r="B33" s="119"/>
      <c r="C33" s="131"/>
      <c r="D33" s="66" t="s">
        <v>36</v>
      </c>
      <c r="E33" s="69"/>
      <c r="F33" s="70"/>
      <c r="G33" s="70"/>
      <c r="H33" s="71"/>
      <c r="I33" s="71"/>
      <c r="J33" s="70"/>
      <c r="K33" s="70"/>
      <c r="L33" s="70"/>
      <c r="M33" s="72"/>
      <c r="N33" s="21"/>
      <c r="O33" s="83"/>
    </row>
    <row r="34" spans="1:15" ht="16" customHeight="1" x14ac:dyDescent="0.6">
      <c r="A34" s="14"/>
      <c r="B34" s="119"/>
      <c r="C34" s="131"/>
      <c r="D34" s="30" t="s">
        <v>21</v>
      </c>
      <c r="E34" s="30" t="s">
        <v>22</v>
      </c>
      <c r="F34" s="31">
        <v>0</v>
      </c>
      <c r="G34" s="37" t="str">
        <f t="shared" ref="G34:K58" si="5">IF(OR(F34="", $L34="", $L34=0),"",F34/$L34)</f>
        <v/>
      </c>
      <c r="H34" s="31">
        <v>0</v>
      </c>
      <c r="I34" s="37" t="str">
        <f t="shared" ref="I34:I57" si="6">IF(OR(H34="", $L34="", $L34=0),"",H34/$L34)</f>
        <v/>
      </c>
      <c r="J34" s="31">
        <v>0</v>
      </c>
      <c r="K34" s="37" t="str">
        <f t="shared" ref="K34:K57" si="7">IF(OR(J34="", $L34="", $L34=0),"",J34/$L34)</f>
        <v/>
      </c>
      <c r="L34" s="38">
        <f>IF(OR(F34="",H34="",J34=""),"",SUM(F34,H34,J34))</f>
        <v>0</v>
      </c>
      <c r="M34" s="73"/>
      <c r="N34" s="21"/>
      <c r="O34" s="83" t="str">
        <f t="shared" ref="O34:O48" si="8">IF(OR(F34="",H34="",J34=""),"There are blank boxes",IF(OR(F34&lt;0,H34&lt;0,J34&lt;0),"There are negative staff numbers",""))</f>
        <v/>
      </c>
    </row>
    <row r="35" spans="1:15" ht="16" customHeight="1" x14ac:dyDescent="0.6">
      <c r="A35" s="14"/>
      <c r="B35" s="119"/>
      <c r="C35" s="131"/>
      <c r="D35" s="30" t="s">
        <v>23</v>
      </c>
      <c r="E35" s="30" t="s">
        <v>22</v>
      </c>
      <c r="F35" s="31">
        <v>0</v>
      </c>
      <c r="G35" s="37" t="str">
        <f t="shared" si="5"/>
        <v/>
      </c>
      <c r="H35" s="31">
        <v>0</v>
      </c>
      <c r="I35" s="37" t="str">
        <f t="shared" si="6"/>
        <v/>
      </c>
      <c r="J35" s="31">
        <v>0</v>
      </c>
      <c r="K35" s="37" t="str">
        <f t="shared" si="7"/>
        <v/>
      </c>
      <c r="L35" s="38">
        <f t="shared" ref="L35:L58" si="9">IF(OR(F35="",H35="",J35=""),"",SUM(F35,H35,J35))</f>
        <v>0</v>
      </c>
      <c r="M35" s="73"/>
      <c r="N35" s="21"/>
      <c r="O35" s="83" t="str">
        <f t="shared" si="8"/>
        <v/>
      </c>
    </row>
    <row r="36" spans="1:15" ht="16" customHeight="1" x14ac:dyDescent="0.6">
      <c r="A36" s="14"/>
      <c r="B36" s="119"/>
      <c r="C36" s="131"/>
      <c r="D36" s="30" t="s">
        <v>24</v>
      </c>
      <c r="E36" s="30" t="s">
        <v>22</v>
      </c>
      <c r="F36" s="31">
        <v>0</v>
      </c>
      <c r="G36" s="37">
        <f t="shared" si="5"/>
        <v>0</v>
      </c>
      <c r="H36" s="31">
        <v>1</v>
      </c>
      <c r="I36" s="37">
        <f t="shared" si="6"/>
        <v>0.5</v>
      </c>
      <c r="J36" s="31">
        <v>1</v>
      </c>
      <c r="K36" s="37">
        <f t="shared" si="7"/>
        <v>0.5</v>
      </c>
      <c r="L36" s="38">
        <f t="shared" si="9"/>
        <v>2</v>
      </c>
      <c r="M36" s="73"/>
      <c r="N36" s="21"/>
      <c r="O36" s="83" t="str">
        <f t="shared" si="8"/>
        <v/>
      </c>
    </row>
    <row r="37" spans="1:15" ht="16" customHeight="1" x14ac:dyDescent="0.6">
      <c r="A37" s="14"/>
      <c r="B37" s="119"/>
      <c r="C37" s="131"/>
      <c r="D37" s="30" t="s">
        <v>25</v>
      </c>
      <c r="E37" s="30" t="s">
        <v>22</v>
      </c>
      <c r="F37" s="31">
        <v>0</v>
      </c>
      <c r="G37" s="37">
        <f t="shared" si="5"/>
        <v>0</v>
      </c>
      <c r="H37" s="31">
        <v>2</v>
      </c>
      <c r="I37" s="37">
        <f t="shared" si="6"/>
        <v>1</v>
      </c>
      <c r="J37" s="31">
        <v>0</v>
      </c>
      <c r="K37" s="37">
        <f t="shared" si="7"/>
        <v>0</v>
      </c>
      <c r="L37" s="38">
        <f t="shared" si="9"/>
        <v>2</v>
      </c>
      <c r="M37" s="73"/>
      <c r="N37" s="21"/>
      <c r="O37" s="83" t="str">
        <f t="shared" si="8"/>
        <v/>
      </c>
    </row>
    <row r="38" spans="1:15" ht="16" customHeight="1" x14ac:dyDescent="0.6">
      <c r="A38" s="14"/>
      <c r="B38" s="119"/>
      <c r="C38" s="131"/>
      <c r="D38" s="30" t="s">
        <v>26</v>
      </c>
      <c r="E38" s="30" t="s">
        <v>22</v>
      </c>
      <c r="F38" s="31">
        <v>0</v>
      </c>
      <c r="G38" s="37">
        <f t="shared" si="5"/>
        <v>0</v>
      </c>
      <c r="H38" s="31">
        <v>1</v>
      </c>
      <c r="I38" s="37">
        <f t="shared" si="6"/>
        <v>0.14285714285714285</v>
      </c>
      <c r="J38" s="31">
        <v>6</v>
      </c>
      <c r="K38" s="37">
        <f t="shared" si="7"/>
        <v>0.8571428571428571</v>
      </c>
      <c r="L38" s="38">
        <f t="shared" si="9"/>
        <v>7</v>
      </c>
      <c r="M38" s="73"/>
      <c r="N38" s="21"/>
      <c r="O38" s="83" t="str">
        <f t="shared" si="8"/>
        <v/>
      </c>
    </row>
    <row r="39" spans="1:15" ht="16" customHeight="1" x14ac:dyDescent="0.6">
      <c r="A39" s="14"/>
      <c r="B39" s="119"/>
      <c r="C39" s="131"/>
      <c r="D39" s="30" t="s">
        <v>27</v>
      </c>
      <c r="E39" s="30" t="s">
        <v>22</v>
      </c>
      <c r="F39" s="31">
        <v>0</v>
      </c>
      <c r="G39" s="37">
        <f t="shared" si="5"/>
        <v>0</v>
      </c>
      <c r="H39" s="31">
        <v>8</v>
      </c>
      <c r="I39" s="37">
        <f t="shared" si="6"/>
        <v>0.47058823529411764</v>
      </c>
      <c r="J39" s="31">
        <v>9</v>
      </c>
      <c r="K39" s="37">
        <f t="shared" si="7"/>
        <v>0.52941176470588236</v>
      </c>
      <c r="L39" s="38">
        <f t="shared" si="9"/>
        <v>17</v>
      </c>
      <c r="M39" s="73"/>
      <c r="N39" s="21"/>
      <c r="O39" s="83" t="str">
        <f t="shared" si="8"/>
        <v/>
      </c>
    </row>
    <row r="40" spans="1:15" ht="16" customHeight="1" x14ac:dyDescent="0.6">
      <c r="A40" s="14"/>
      <c r="B40" s="119"/>
      <c r="C40" s="131"/>
      <c r="D40" s="30" t="s">
        <v>28</v>
      </c>
      <c r="E40" s="30" t="s">
        <v>22</v>
      </c>
      <c r="F40" s="31">
        <v>0</v>
      </c>
      <c r="G40" s="37">
        <f t="shared" si="5"/>
        <v>0</v>
      </c>
      <c r="H40" s="31">
        <v>9</v>
      </c>
      <c r="I40" s="37">
        <f t="shared" si="6"/>
        <v>0.31034482758620691</v>
      </c>
      <c r="J40" s="31">
        <v>20</v>
      </c>
      <c r="K40" s="37">
        <f t="shared" si="7"/>
        <v>0.68965517241379315</v>
      </c>
      <c r="L40" s="38">
        <f t="shared" si="9"/>
        <v>29</v>
      </c>
      <c r="M40" s="73"/>
      <c r="N40" s="21"/>
      <c r="O40" s="83" t="str">
        <f t="shared" si="8"/>
        <v/>
      </c>
    </row>
    <row r="41" spans="1:15" ht="16" customHeight="1" x14ac:dyDescent="0.6">
      <c r="A41" s="14"/>
      <c r="B41" s="119"/>
      <c r="C41" s="131"/>
      <c r="D41" s="30" t="s">
        <v>29</v>
      </c>
      <c r="E41" s="30" t="s">
        <v>22</v>
      </c>
      <c r="F41" s="31">
        <v>2</v>
      </c>
      <c r="G41" s="37">
        <f t="shared" si="5"/>
        <v>4.878048780487805E-2</v>
      </c>
      <c r="H41" s="31">
        <v>21</v>
      </c>
      <c r="I41" s="37">
        <f t="shared" si="6"/>
        <v>0.51219512195121952</v>
      </c>
      <c r="J41" s="31">
        <v>18</v>
      </c>
      <c r="K41" s="37">
        <f t="shared" si="7"/>
        <v>0.43902439024390244</v>
      </c>
      <c r="L41" s="38">
        <f t="shared" si="9"/>
        <v>41</v>
      </c>
      <c r="M41" s="73"/>
      <c r="N41" s="21"/>
      <c r="O41" s="83" t="str">
        <f t="shared" si="8"/>
        <v/>
      </c>
    </row>
    <row r="42" spans="1:15" ht="16" customHeight="1" x14ac:dyDescent="0.6">
      <c r="A42" s="14"/>
      <c r="B42" s="119"/>
      <c r="C42" s="131"/>
      <c r="D42" s="30" t="s">
        <v>30</v>
      </c>
      <c r="E42" s="30" t="s">
        <v>22</v>
      </c>
      <c r="F42" s="31">
        <v>1</v>
      </c>
      <c r="G42" s="37">
        <f t="shared" si="5"/>
        <v>0.1</v>
      </c>
      <c r="H42" s="31">
        <v>1</v>
      </c>
      <c r="I42" s="37">
        <f t="shared" si="6"/>
        <v>0.1</v>
      </c>
      <c r="J42" s="31">
        <v>8</v>
      </c>
      <c r="K42" s="37">
        <f t="shared" si="7"/>
        <v>0.8</v>
      </c>
      <c r="L42" s="38">
        <f t="shared" si="9"/>
        <v>10</v>
      </c>
      <c r="M42" s="73"/>
      <c r="N42" s="21"/>
      <c r="O42" s="83" t="str">
        <f t="shared" si="8"/>
        <v/>
      </c>
    </row>
    <row r="43" spans="1:15" ht="16" customHeight="1" x14ac:dyDescent="0.6">
      <c r="A43" s="14"/>
      <c r="B43" s="119"/>
      <c r="C43" s="131"/>
      <c r="D43" s="30" t="s">
        <v>31</v>
      </c>
      <c r="E43" s="30" t="s">
        <v>22</v>
      </c>
      <c r="F43" s="31">
        <v>0</v>
      </c>
      <c r="G43" s="37">
        <f t="shared" si="5"/>
        <v>0</v>
      </c>
      <c r="H43" s="31">
        <v>0</v>
      </c>
      <c r="I43" s="37">
        <f t="shared" si="6"/>
        <v>0</v>
      </c>
      <c r="J43" s="31">
        <v>3</v>
      </c>
      <c r="K43" s="37">
        <f t="shared" si="7"/>
        <v>1</v>
      </c>
      <c r="L43" s="38">
        <f t="shared" si="9"/>
        <v>3</v>
      </c>
      <c r="M43" s="73"/>
      <c r="N43" s="21"/>
      <c r="O43" s="83" t="str">
        <f t="shared" si="8"/>
        <v/>
      </c>
    </row>
    <row r="44" spans="1:15" ht="16" customHeight="1" x14ac:dyDescent="0.6">
      <c r="A44" s="14"/>
      <c r="B44" s="119"/>
      <c r="C44" s="131"/>
      <c r="D44" s="30" t="s">
        <v>32</v>
      </c>
      <c r="E44" s="30" t="s">
        <v>22</v>
      </c>
      <c r="F44" s="31">
        <v>0</v>
      </c>
      <c r="G44" s="37">
        <f t="shared" si="5"/>
        <v>0</v>
      </c>
      <c r="H44" s="31">
        <v>0</v>
      </c>
      <c r="I44" s="37">
        <f t="shared" si="6"/>
        <v>0</v>
      </c>
      <c r="J44" s="31">
        <v>2</v>
      </c>
      <c r="K44" s="37">
        <f t="shared" si="7"/>
        <v>1</v>
      </c>
      <c r="L44" s="38">
        <f t="shared" si="9"/>
        <v>2</v>
      </c>
      <c r="M44" s="73"/>
      <c r="N44" s="21"/>
      <c r="O44" s="83" t="str">
        <f t="shared" si="8"/>
        <v/>
      </c>
    </row>
    <row r="45" spans="1:15" ht="16" customHeight="1" x14ac:dyDescent="0.6">
      <c r="A45" s="14"/>
      <c r="B45" s="119"/>
      <c r="C45" s="131"/>
      <c r="D45" s="30" t="s">
        <v>33</v>
      </c>
      <c r="E45" s="30" t="s">
        <v>22</v>
      </c>
      <c r="F45" s="31">
        <v>0</v>
      </c>
      <c r="G45" s="37">
        <f t="shared" si="5"/>
        <v>0</v>
      </c>
      <c r="H45" s="31">
        <v>0</v>
      </c>
      <c r="I45" s="37">
        <f t="shared" si="6"/>
        <v>0</v>
      </c>
      <c r="J45" s="31">
        <v>1</v>
      </c>
      <c r="K45" s="37">
        <f t="shared" si="7"/>
        <v>1</v>
      </c>
      <c r="L45" s="38">
        <f t="shared" si="9"/>
        <v>1</v>
      </c>
      <c r="M45" s="73"/>
      <c r="N45" s="21"/>
      <c r="O45" s="83" t="str">
        <f t="shared" si="8"/>
        <v/>
      </c>
    </row>
    <row r="46" spans="1:15" ht="16" customHeight="1" x14ac:dyDescent="0.6">
      <c r="A46" s="14"/>
      <c r="B46" s="119"/>
      <c r="C46" s="131"/>
      <c r="D46" s="30" t="s">
        <v>34</v>
      </c>
      <c r="E46" s="30" t="s">
        <v>22</v>
      </c>
      <c r="F46" s="31">
        <v>0</v>
      </c>
      <c r="G46" s="37" t="str">
        <f t="shared" si="5"/>
        <v/>
      </c>
      <c r="H46" s="31">
        <v>0</v>
      </c>
      <c r="I46" s="37" t="str">
        <f t="shared" si="6"/>
        <v/>
      </c>
      <c r="J46" s="31">
        <v>0</v>
      </c>
      <c r="K46" s="37" t="str">
        <f t="shared" si="7"/>
        <v/>
      </c>
      <c r="L46" s="38">
        <f t="shared" si="9"/>
        <v>0</v>
      </c>
      <c r="M46" s="73"/>
      <c r="N46" s="21"/>
      <c r="O46" s="83" t="str">
        <f t="shared" si="8"/>
        <v/>
      </c>
    </row>
    <row r="47" spans="1:15" ht="16" customHeight="1" x14ac:dyDescent="0.6">
      <c r="A47" s="14"/>
      <c r="B47" s="119"/>
      <c r="C47" s="131"/>
      <c r="D47" s="39" t="s">
        <v>35</v>
      </c>
      <c r="E47" s="39" t="s">
        <v>22</v>
      </c>
      <c r="F47" s="85">
        <v>0</v>
      </c>
      <c r="G47" s="89" t="str">
        <f t="shared" ref="G47:G53" si="10">IF(OR(F47="", $L47="", $L47=0),"",F47/$L47)</f>
        <v/>
      </c>
      <c r="H47" s="85">
        <v>0</v>
      </c>
      <c r="I47" s="89" t="str">
        <f t="shared" ref="I47:I53" si="11">IF(OR(H47="", $L47="", $L47=0),"",H47/$L47)</f>
        <v/>
      </c>
      <c r="J47" s="85">
        <v>0</v>
      </c>
      <c r="K47" s="89" t="str">
        <f t="shared" ref="K47:K53" si="12">IF(OR(J47="", $L47="", $L47=0),"",J47/$L47)</f>
        <v/>
      </c>
      <c r="L47" s="90">
        <f t="shared" ref="L47:L53" si="13">IF(OR(F47="",H47="",J47=""),"",SUM(F47,H47,J47))</f>
        <v>0</v>
      </c>
      <c r="M47" s="88"/>
      <c r="N47" s="21"/>
      <c r="O47" s="83" t="str">
        <f t="shared" si="8"/>
        <v/>
      </c>
    </row>
    <row r="48" spans="1:15" ht="16" customHeight="1" x14ac:dyDescent="0.6">
      <c r="A48" s="14"/>
      <c r="B48" s="119"/>
      <c r="C48" s="131"/>
      <c r="D48" s="39" t="s">
        <v>94</v>
      </c>
      <c r="E48" s="39" t="s">
        <v>22</v>
      </c>
      <c r="F48" s="85">
        <v>0</v>
      </c>
      <c r="G48" s="86">
        <f t="shared" si="10"/>
        <v>0</v>
      </c>
      <c r="H48" s="85">
        <v>4</v>
      </c>
      <c r="I48" s="86">
        <f t="shared" si="11"/>
        <v>0.5</v>
      </c>
      <c r="J48" s="85">
        <v>4</v>
      </c>
      <c r="K48" s="86">
        <f t="shared" si="12"/>
        <v>0.5</v>
      </c>
      <c r="L48" s="87">
        <f t="shared" si="13"/>
        <v>8</v>
      </c>
      <c r="M48" s="88" t="s">
        <v>111</v>
      </c>
      <c r="N48" s="21"/>
      <c r="O48" s="83" t="str">
        <f t="shared" si="8"/>
        <v/>
      </c>
    </row>
    <row r="49" spans="1:15" ht="16" customHeight="1" x14ac:dyDescent="0.6">
      <c r="A49" s="14"/>
      <c r="B49" s="119"/>
      <c r="C49" s="131"/>
      <c r="D49" s="39" t="s">
        <v>99</v>
      </c>
      <c r="E49" s="39" t="s">
        <v>45</v>
      </c>
      <c r="F49" s="87">
        <f>IF(OR(F34="",F35="",F36="",F37="",F38=""),"",SUM(F34:F38))</f>
        <v>0</v>
      </c>
      <c r="G49" s="86">
        <f t="shared" si="10"/>
        <v>0</v>
      </c>
      <c r="H49" s="87">
        <f>IF(OR(H34="",H35="",H36="",H37="",H38=""),"",SUM(H34:H38))</f>
        <v>4</v>
      </c>
      <c r="I49" s="86">
        <f t="shared" si="11"/>
        <v>0.36363636363636365</v>
      </c>
      <c r="J49" s="87">
        <f>IF(OR(J34="",J35="",J36="",J37="",J38=""),"",SUM(J34:J38))</f>
        <v>7</v>
      </c>
      <c r="K49" s="86">
        <f t="shared" si="12"/>
        <v>0.63636363636363635</v>
      </c>
      <c r="L49" s="87">
        <f t="shared" si="13"/>
        <v>11</v>
      </c>
      <c r="M49" s="88"/>
      <c r="N49" s="21"/>
      <c r="O49" s="83"/>
    </row>
    <row r="50" spans="1:15" ht="16" customHeight="1" x14ac:dyDescent="0.6">
      <c r="A50" s="14"/>
      <c r="B50" s="119"/>
      <c r="C50" s="131"/>
      <c r="D50" s="39" t="s">
        <v>98</v>
      </c>
      <c r="E50" s="39" t="s">
        <v>45</v>
      </c>
      <c r="F50" s="87">
        <f>IF(OR(F39="",F40="",F41="",),"",SUM(F39:F41))</f>
        <v>2</v>
      </c>
      <c r="G50" s="86">
        <f t="shared" si="10"/>
        <v>2.2988505747126436E-2</v>
      </c>
      <c r="H50" s="87">
        <f>IF(OR(H39="",H40="",H41="",),"",SUM(H39:H41))</f>
        <v>38</v>
      </c>
      <c r="I50" s="86">
        <f t="shared" si="11"/>
        <v>0.43678160919540232</v>
      </c>
      <c r="J50" s="87">
        <f>IF(OR(J39="",J40="",J41="",),"",SUM(J39:J41))</f>
        <v>47</v>
      </c>
      <c r="K50" s="86">
        <f t="shared" si="12"/>
        <v>0.54022988505747127</v>
      </c>
      <c r="L50" s="87">
        <f t="shared" si="13"/>
        <v>87</v>
      </c>
      <c r="M50" s="88"/>
      <c r="N50" s="21"/>
      <c r="O50" s="83"/>
    </row>
    <row r="51" spans="1:15" ht="16" customHeight="1" x14ac:dyDescent="0.6">
      <c r="A51" s="14"/>
      <c r="B51" s="119"/>
      <c r="C51" s="131"/>
      <c r="D51" s="39" t="s">
        <v>97</v>
      </c>
      <c r="E51" s="39" t="s">
        <v>45</v>
      </c>
      <c r="F51" s="87">
        <f>IF(OR(F42="",F43=""),"",SUM(F42:F43))</f>
        <v>1</v>
      </c>
      <c r="G51" s="86">
        <f t="shared" si="10"/>
        <v>7.6923076923076927E-2</v>
      </c>
      <c r="H51" s="87">
        <f>IF(OR(H42="",H43=""),"",SUM(H42:H43))</f>
        <v>1</v>
      </c>
      <c r="I51" s="86">
        <f t="shared" si="11"/>
        <v>7.6923076923076927E-2</v>
      </c>
      <c r="J51" s="87">
        <f>IF(OR(J42="",J43=""),"",SUM(J42:J43))</f>
        <v>11</v>
      </c>
      <c r="K51" s="86">
        <f t="shared" si="12"/>
        <v>0.84615384615384615</v>
      </c>
      <c r="L51" s="87">
        <f t="shared" si="13"/>
        <v>13</v>
      </c>
      <c r="M51" s="88"/>
      <c r="N51" s="21"/>
      <c r="O51" s="83"/>
    </row>
    <row r="52" spans="1:15" ht="16" customHeight="1" x14ac:dyDescent="0.6">
      <c r="A52" s="14"/>
      <c r="B52" s="119"/>
      <c r="C52" s="131"/>
      <c r="D52" s="39" t="s">
        <v>100</v>
      </c>
      <c r="E52" s="39" t="s">
        <v>45</v>
      </c>
      <c r="F52" s="87">
        <f>IF(OR(F44="",F45="",F46="",F47=""),"",SUM(F44:F47))</f>
        <v>0</v>
      </c>
      <c r="G52" s="86">
        <f t="shared" si="10"/>
        <v>0</v>
      </c>
      <c r="H52" s="87">
        <f>IF(OR(H44="",H45="",H46="",H47=""),"",SUM(H44:H47))</f>
        <v>0</v>
      </c>
      <c r="I52" s="86">
        <f t="shared" si="11"/>
        <v>0</v>
      </c>
      <c r="J52" s="87">
        <f>IF(OR(J44="",J45="",J46="",J47=""),"",SUM(J44:J47))</f>
        <v>3</v>
      </c>
      <c r="K52" s="86">
        <f t="shared" si="12"/>
        <v>1</v>
      </c>
      <c r="L52" s="87">
        <f t="shared" si="13"/>
        <v>3</v>
      </c>
      <c r="M52" s="88"/>
      <c r="N52" s="21"/>
      <c r="O52" s="83"/>
    </row>
    <row r="53" spans="1:15" ht="16" customHeight="1" thickBot="1" x14ac:dyDescent="0.65">
      <c r="A53" s="14"/>
      <c r="B53" s="119"/>
      <c r="C53" s="131"/>
      <c r="D53" s="34" t="s">
        <v>95</v>
      </c>
      <c r="E53" s="34" t="s">
        <v>45</v>
      </c>
      <c r="F53" s="36">
        <f>IF(OR(F48="",F49="",F50="",F51="",F52=""),"",SUM(F34:F48))</f>
        <v>3</v>
      </c>
      <c r="G53" s="35">
        <f t="shared" si="10"/>
        <v>2.4590163934426229E-2</v>
      </c>
      <c r="H53" s="36">
        <f>IF(OR(H48="",H49="",H50="",H51="",H52=""),"",SUM(H34:H48))</f>
        <v>47</v>
      </c>
      <c r="I53" s="35">
        <f t="shared" si="11"/>
        <v>0.38524590163934425</v>
      </c>
      <c r="J53" s="36">
        <f>IF(OR(J48="",J49="",J50="",J51="",J52=""),"",SUM(J34:J48))</f>
        <v>72</v>
      </c>
      <c r="K53" s="35">
        <f t="shared" si="12"/>
        <v>0.5901639344262295</v>
      </c>
      <c r="L53" s="36">
        <f t="shared" si="13"/>
        <v>122</v>
      </c>
      <c r="M53" s="74"/>
      <c r="N53" s="21"/>
      <c r="O53" s="83"/>
    </row>
    <row r="54" spans="1:15" ht="16" customHeight="1" thickTop="1" x14ac:dyDescent="0.6">
      <c r="A54" s="14"/>
      <c r="B54" s="119"/>
      <c r="C54" s="131"/>
      <c r="D54" s="40" t="s">
        <v>37</v>
      </c>
      <c r="E54" s="40" t="s">
        <v>22</v>
      </c>
      <c r="F54" s="41">
        <v>0</v>
      </c>
      <c r="G54" s="42">
        <f t="shared" si="5"/>
        <v>0</v>
      </c>
      <c r="H54" s="41">
        <v>0</v>
      </c>
      <c r="I54" s="42">
        <f t="shared" si="6"/>
        <v>0</v>
      </c>
      <c r="J54" s="41">
        <v>16</v>
      </c>
      <c r="K54" s="42">
        <f t="shared" si="7"/>
        <v>1</v>
      </c>
      <c r="L54" s="43">
        <f t="shared" si="9"/>
        <v>16</v>
      </c>
      <c r="M54" s="75" t="s">
        <v>116</v>
      </c>
      <c r="N54" s="21"/>
      <c r="O54" s="83" t="str">
        <f t="shared" ref="O54:O56" si="14">IF(OR(F54="",H54="",J54=""),"There are blank boxes",IF(OR(F54&lt;0,H54&lt;0,J54&lt;0),"There are negative staff numbers",""))</f>
        <v/>
      </c>
    </row>
    <row r="55" spans="1:15" ht="16" customHeight="1" x14ac:dyDescent="0.6">
      <c r="A55" s="14"/>
      <c r="B55" s="119"/>
      <c r="C55" s="131"/>
      <c r="D55" s="30" t="s">
        <v>38</v>
      </c>
      <c r="E55" s="30" t="s">
        <v>22</v>
      </c>
      <c r="F55" s="31">
        <v>0</v>
      </c>
      <c r="G55" s="42" t="str">
        <f t="shared" si="5"/>
        <v/>
      </c>
      <c r="H55" s="31">
        <v>0</v>
      </c>
      <c r="I55" s="42" t="str">
        <f t="shared" si="6"/>
        <v/>
      </c>
      <c r="J55" s="31">
        <v>0</v>
      </c>
      <c r="K55" s="42" t="str">
        <f t="shared" si="7"/>
        <v/>
      </c>
      <c r="L55" s="38">
        <f t="shared" si="9"/>
        <v>0</v>
      </c>
      <c r="M55" s="73"/>
      <c r="N55" s="21"/>
      <c r="O55" s="83" t="str">
        <f t="shared" si="14"/>
        <v/>
      </c>
    </row>
    <row r="56" spans="1:15" ht="16" customHeight="1" x14ac:dyDescent="0.6">
      <c r="A56" s="14"/>
      <c r="B56" s="119"/>
      <c r="C56" s="131"/>
      <c r="D56" s="30" t="s">
        <v>39</v>
      </c>
      <c r="E56" s="30" t="s">
        <v>22</v>
      </c>
      <c r="F56" s="31">
        <v>0</v>
      </c>
      <c r="G56" s="42" t="str">
        <f t="shared" si="5"/>
        <v/>
      </c>
      <c r="H56" s="31">
        <v>0</v>
      </c>
      <c r="I56" s="42" t="str">
        <f t="shared" si="6"/>
        <v/>
      </c>
      <c r="J56" s="31">
        <v>0</v>
      </c>
      <c r="K56" s="42" t="str">
        <f t="shared" si="7"/>
        <v/>
      </c>
      <c r="L56" s="38">
        <f t="shared" si="9"/>
        <v>0</v>
      </c>
      <c r="M56" s="73"/>
      <c r="N56" s="21"/>
      <c r="O56" s="83" t="str">
        <f t="shared" si="14"/>
        <v/>
      </c>
    </row>
    <row r="57" spans="1:15" ht="16" customHeight="1" x14ac:dyDescent="0.6">
      <c r="A57" s="14"/>
      <c r="B57" s="119"/>
      <c r="C57" s="131"/>
      <c r="D57" s="30" t="s">
        <v>101</v>
      </c>
      <c r="E57" s="44" t="s">
        <v>45</v>
      </c>
      <c r="F57" s="76">
        <f>IF(OR(F54="",F55="",F56=""),"",SUM(F54:F56))</f>
        <v>0</v>
      </c>
      <c r="G57" s="37">
        <f>IF(OR(F57="", $L57="", $L57=0),"",F57/$L57)</f>
        <v>0</v>
      </c>
      <c r="H57" s="76">
        <f>IF(OR(H54="",H55="",H56=""),"",SUM(H54:H56))</f>
        <v>0</v>
      </c>
      <c r="I57" s="37">
        <f t="shared" si="6"/>
        <v>0</v>
      </c>
      <c r="J57" s="76">
        <f>IF(OR(J54="",J55="",J56=""),"",SUM(J54:J56))</f>
        <v>16</v>
      </c>
      <c r="K57" s="37">
        <f t="shared" si="7"/>
        <v>1</v>
      </c>
      <c r="L57" s="76">
        <f t="shared" si="9"/>
        <v>16</v>
      </c>
      <c r="M57" s="73"/>
      <c r="N57" s="21"/>
      <c r="O57" s="83"/>
    </row>
    <row r="58" spans="1:15" ht="16" customHeight="1" x14ac:dyDescent="0.6">
      <c r="A58" s="14"/>
      <c r="B58" s="119"/>
      <c r="C58" s="131"/>
      <c r="D58" s="44" t="s">
        <v>47</v>
      </c>
      <c r="E58" s="44" t="s">
        <v>45</v>
      </c>
      <c r="F58" s="76">
        <f>IF(OR(F32="",F53="",F57=""),"",F32+F53+F57)</f>
        <v>6</v>
      </c>
      <c r="G58" s="37">
        <f t="shared" si="5"/>
        <v>2.5423728813559324E-2</v>
      </c>
      <c r="H58" s="76">
        <f>IF(OR(H32="",H53="",H57=""),"",H32+H53+H57)</f>
        <v>80</v>
      </c>
      <c r="I58" s="37">
        <f t="shared" si="5"/>
        <v>0.33898305084745761</v>
      </c>
      <c r="J58" s="76">
        <f>IF(OR(J32="",J53="",J57=""),"",J32+J53+J57)</f>
        <v>150</v>
      </c>
      <c r="K58" s="37">
        <f t="shared" si="5"/>
        <v>0.63559322033898302</v>
      </c>
      <c r="L58" s="76">
        <f t="shared" si="9"/>
        <v>236</v>
      </c>
      <c r="M58" s="73"/>
      <c r="N58" s="21"/>
      <c r="O58" s="83"/>
    </row>
    <row r="59" spans="1:15" ht="38.5" customHeight="1" x14ac:dyDescent="0.6">
      <c r="A59" s="14"/>
      <c r="B59" s="132">
        <v>2</v>
      </c>
      <c r="C59" s="133" t="s">
        <v>40</v>
      </c>
      <c r="D59" s="44" t="s">
        <v>41</v>
      </c>
      <c r="E59" s="44" t="s">
        <v>22</v>
      </c>
      <c r="F59" s="31">
        <v>0</v>
      </c>
      <c r="G59" s="45"/>
      <c r="H59" s="31">
        <v>0</v>
      </c>
      <c r="I59" s="45"/>
      <c r="J59" s="31">
        <v>0</v>
      </c>
      <c r="K59" s="45"/>
      <c r="L59" s="45"/>
      <c r="M59" s="73" t="s">
        <v>117</v>
      </c>
      <c r="N59" s="21"/>
      <c r="O59" s="83" t="str">
        <f t="shared" ref="O59" si="15">IF(OR(F59="",H59="",J59=""),"There are blank boxes",IF(OR(F59&lt;0,H59&lt;0,J59&lt;0),"There are negative staff numbers",""))</f>
        <v/>
      </c>
    </row>
    <row r="60" spans="1:15" ht="40.9" customHeight="1" x14ac:dyDescent="0.6">
      <c r="A60" s="14"/>
      <c r="B60" s="132"/>
      <c r="C60" s="133"/>
      <c r="D60" s="44" t="s">
        <v>42</v>
      </c>
      <c r="E60" s="44" t="s">
        <v>22</v>
      </c>
      <c r="F60" s="31">
        <v>0</v>
      </c>
      <c r="G60" s="45"/>
      <c r="H60" s="31">
        <v>0</v>
      </c>
      <c r="I60" s="45"/>
      <c r="J60" s="31">
        <v>0</v>
      </c>
      <c r="K60" s="45"/>
      <c r="L60" s="45"/>
      <c r="M60" s="73"/>
      <c r="N60" s="21"/>
      <c r="O60" s="83" t="str">
        <f>IF(OR(F60="",H60="",J60=""),"There are blank boxes",IF(OR(F60&lt;0,H60&lt;0,J60&lt;0),"There are negative staff numbers",IF(OR(F60&gt;F59,H60&gt;H59,J60&gt;J59),"There cannot be more appointments than applicants","")))</f>
        <v/>
      </c>
    </row>
    <row r="61" spans="1:15" ht="43.15" customHeight="1" x14ac:dyDescent="0.6">
      <c r="A61" s="14"/>
      <c r="B61" s="132"/>
      <c r="C61" s="133"/>
      <c r="D61" s="44" t="s">
        <v>43</v>
      </c>
      <c r="E61" s="44" t="s">
        <v>3</v>
      </c>
      <c r="F61" s="46">
        <f>(IF(OR(F59="",F60=""),"",IF(F59=0,0,F60/F59)))</f>
        <v>0</v>
      </c>
      <c r="G61" s="45"/>
      <c r="H61" s="46">
        <f>(IF(OR(H59="",H60=""),"",IF(H59=0,0,H60/H59)))</f>
        <v>0</v>
      </c>
      <c r="I61" s="45"/>
      <c r="J61" s="46">
        <f>(IF(OR(J59="",J60=""),"",IF(J59=0,0,J60/J59)))</f>
        <v>0</v>
      </c>
      <c r="K61" s="45"/>
      <c r="L61" s="45"/>
      <c r="M61" s="73"/>
      <c r="N61" s="21"/>
      <c r="O61" s="83"/>
    </row>
    <row r="62" spans="1:15" ht="78" customHeight="1" x14ac:dyDescent="0.6">
      <c r="A62" s="14"/>
      <c r="B62" s="132"/>
      <c r="C62" s="133"/>
      <c r="D62" s="44" t="s">
        <v>44</v>
      </c>
      <c r="E62" s="44" t="s">
        <v>45</v>
      </c>
      <c r="F62" s="46" t="str">
        <f>(IF(OR(F61="",F61=0,H61=""),"",H61/F61))</f>
        <v/>
      </c>
      <c r="G62" s="45"/>
      <c r="H62" s="45"/>
      <c r="I62" s="45"/>
      <c r="J62" s="45"/>
      <c r="K62" s="45"/>
      <c r="L62" s="45"/>
      <c r="M62" s="48" t="s">
        <v>46</v>
      </c>
      <c r="N62" s="21"/>
      <c r="O62" s="83"/>
    </row>
    <row r="63" spans="1:15" ht="34.9" customHeight="1" x14ac:dyDescent="0.6">
      <c r="A63" s="14"/>
      <c r="B63" s="132">
        <v>3</v>
      </c>
      <c r="C63" s="133" t="s">
        <v>103</v>
      </c>
      <c r="D63" s="44" t="s">
        <v>76</v>
      </c>
      <c r="E63" s="44" t="s">
        <v>22</v>
      </c>
      <c r="F63" s="31">
        <v>0</v>
      </c>
      <c r="G63" s="45"/>
      <c r="H63" s="31">
        <v>0</v>
      </c>
      <c r="I63" s="47"/>
      <c r="J63" s="31">
        <v>0</v>
      </c>
      <c r="K63" s="45"/>
      <c r="L63" s="45"/>
      <c r="M63" s="73" t="s">
        <v>118</v>
      </c>
      <c r="N63" s="21"/>
      <c r="O63" s="83" t="str">
        <f t="shared" ref="O63" si="16">IF(OR(F63="",H63="",J63=""),"There are blank boxes",IF(OR(F63&lt;0,H63&lt;0,J63&lt;0),"There are negative staff numbers",""))</f>
        <v/>
      </c>
    </row>
    <row r="64" spans="1:15" ht="42" customHeight="1" x14ac:dyDescent="0.6">
      <c r="A64" s="14"/>
      <c r="B64" s="132"/>
      <c r="C64" s="133"/>
      <c r="D64" s="44" t="s">
        <v>48</v>
      </c>
      <c r="E64" s="44" t="s">
        <v>3</v>
      </c>
      <c r="F64" s="46">
        <f>(IF(OR(F63="",F58="",F58=0),"",F63/F58))</f>
        <v>0</v>
      </c>
      <c r="G64" s="45"/>
      <c r="H64" s="46">
        <f>(IF(OR(H63="",H58="",H58=0),"",H63/H58))</f>
        <v>0</v>
      </c>
      <c r="I64" s="47"/>
      <c r="J64" s="46">
        <f>(IF(OR(J63="",J58="",J58=0),"",J63/J58))</f>
        <v>0</v>
      </c>
      <c r="K64" s="45"/>
      <c r="L64" s="45"/>
      <c r="M64" s="73"/>
      <c r="N64" s="21"/>
      <c r="O64" s="83"/>
    </row>
    <row r="65" spans="1:15" ht="82.15" customHeight="1" x14ac:dyDescent="0.6">
      <c r="A65" s="14"/>
      <c r="B65" s="132"/>
      <c r="C65" s="133"/>
      <c r="D65" s="44" t="s">
        <v>49</v>
      </c>
      <c r="E65" s="44" t="s">
        <v>3</v>
      </c>
      <c r="F65" s="46" t="e">
        <f>IF(OR(H64="", F64=""),"",F64/H64)</f>
        <v>#DIV/0!</v>
      </c>
      <c r="G65" s="45"/>
      <c r="H65" s="47"/>
      <c r="I65" s="47"/>
      <c r="J65" s="47"/>
      <c r="K65" s="45"/>
      <c r="L65" s="45"/>
      <c r="M65" s="48" t="s">
        <v>50</v>
      </c>
      <c r="N65" s="21"/>
      <c r="O65" s="83"/>
    </row>
    <row r="66" spans="1:15" ht="48" customHeight="1" x14ac:dyDescent="0.6">
      <c r="A66" s="14"/>
      <c r="B66" s="91"/>
      <c r="C66" s="134" t="s">
        <v>104</v>
      </c>
      <c r="D66" s="135"/>
      <c r="E66" s="135"/>
      <c r="F66" s="135"/>
      <c r="G66" s="135"/>
      <c r="H66" s="135"/>
      <c r="I66" s="135"/>
      <c r="J66" s="135"/>
      <c r="K66" s="135"/>
      <c r="L66" s="135"/>
      <c r="M66" s="136"/>
      <c r="N66" s="21"/>
      <c r="O66" s="83"/>
    </row>
    <row r="67" spans="1:15" ht="52.15" customHeight="1" x14ac:dyDescent="0.6">
      <c r="A67" s="14"/>
      <c r="B67" s="127">
        <v>4</v>
      </c>
      <c r="C67" s="124" t="s">
        <v>81</v>
      </c>
      <c r="D67" s="59" t="s">
        <v>62</v>
      </c>
      <c r="E67" s="44" t="s">
        <v>73</v>
      </c>
      <c r="F67" s="77"/>
      <c r="G67" s="57"/>
      <c r="H67" s="77"/>
      <c r="I67" s="58"/>
      <c r="J67" s="77"/>
      <c r="K67" s="45"/>
      <c r="L67" s="45"/>
      <c r="M67" s="73" t="s">
        <v>114</v>
      </c>
      <c r="N67" s="21"/>
      <c r="O67" s="83"/>
    </row>
    <row r="68" spans="1:15" ht="43.9" customHeight="1" x14ac:dyDescent="0.6">
      <c r="A68" s="14"/>
      <c r="B68" s="128"/>
      <c r="C68" s="125"/>
      <c r="D68" s="60" t="s">
        <v>63</v>
      </c>
      <c r="E68" s="44" t="s">
        <v>73</v>
      </c>
      <c r="F68" s="77"/>
      <c r="G68" s="57"/>
      <c r="H68" s="77"/>
      <c r="I68" s="58"/>
      <c r="J68" s="77"/>
      <c r="K68" s="45"/>
      <c r="L68" s="45"/>
      <c r="M68" s="73" t="s">
        <v>115</v>
      </c>
      <c r="N68" s="21"/>
      <c r="O68" s="83"/>
    </row>
    <row r="69" spans="1:15" ht="52.15" customHeight="1" x14ac:dyDescent="0.6">
      <c r="A69" s="14"/>
      <c r="B69" s="128"/>
      <c r="C69" s="125"/>
      <c r="D69" s="60" t="s">
        <v>64</v>
      </c>
      <c r="E69" s="44" t="s">
        <v>73</v>
      </c>
      <c r="F69" s="77"/>
      <c r="G69" s="57"/>
      <c r="H69" s="77"/>
      <c r="I69" s="58"/>
      <c r="J69" s="77"/>
      <c r="K69" s="45"/>
      <c r="L69" s="45"/>
      <c r="M69" s="73"/>
      <c r="N69" s="21"/>
      <c r="O69" s="83"/>
    </row>
    <row r="70" spans="1:15" ht="63" customHeight="1" x14ac:dyDescent="0.6">
      <c r="A70" s="14"/>
      <c r="B70" s="129"/>
      <c r="C70" s="126"/>
      <c r="D70" s="60" t="s">
        <v>65</v>
      </c>
      <c r="E70" s="44" t="s">
        <v>73</v>
      </c>
      <c r="F70" s="77"/>
      <c r="G70" s="57"/>
      <c r="H70" s="77"/>
      <c r="I70" s="58"/>
      <c r="J70" s="77"/>
      <c r="K70" s="45"/>
      <c r="L70" s="45"/>
      <c r="M70" s="73"/>
      <c r="N70" s="21"/>
      <c r="O70" s="83"/>
    </row>
    <row r="71" spans="1:15" ht="65.25" customHeight="1" x14ac:dyDescent="0.6">
      <c r="A71" s="14"/>
      <c r="B71" s="92">
        <v>5</v>
      </c>
      <c r="C71" s="63" t="s">
        <v>82</v>
      </c>
      <c r="D71" s="60" t="s">
        <v>80</v>
      </c>
      <c r="E71" s="44" t="s">
        <v>73</v>
      </c>
      <c r="F71" s="77"/>
      <c r="G71" s="57"/>
      <c r="H71" s="77"/>
      <c r="I71" s="58"/>
      <c r="J71" s="77"/>
      <c r="K71" s="45"/>
      <c r="L71" s="45"/>
      <c r="M71" s="73"/>
      <c r="N71" s="21"/>
      <c r="O71" s="83"/>
    </row>
    <row r="72" spans="1:15" ht="66" customHeight="1" x14ac:dyDescent="0.6">
      <c r="A72" s="14"/>
      <c r="B72" s="92">
        <v>6</v>
      </c>
      <c r="C72" s="63" t="s">
        <v>66</v>
      </c>
      <c r="D72" s="60" t="s">
        <v>69</v>
      </c>
      <c r="E72" s="44" t="s">
        <v>73</v>
      </c>
      <c r="F72" s="77"/>
      <c r="G72" s="57"/>
      <c r="H72" s="77"/>
      <c r="I72" s="58"/>
      <c r="J72" s="77"/>
      <c r="K72" s="45"/>
      <c r="L72" s="45"/>
      <c r="M72" s="73"/>
      <c r="N72" s="21"/>
      <c r="O72" s="83"/>
    </row>
    <row r="73" spans="1:15" ht="62.25" customHeight="1" x14ac:dyDescent="0.6">
      <c r="A73" s="14"/>
      <c r="B73" s="92">
        <v>7</v>
      </c>
      <c r="C73" s="64" t="s">
        <v>67</v>
      </c>
      <c r="D73" s="60" t="s">
        <v>68</v>
      </c>
      <c r="E73" s="44" t="s">
        <v>73</v>
      </c>
      <c r="F73" s="77"/>
      <c r="G73" s="57"/>
      <c r="H73" s="77"/>
      <c r="I73" s="58"/>
      <c r="J73" s="77"/>
      <c r="K73" s="45"/>
      <c r="L73" s="45"/>
      <c r="M73" s="73"/>
      <c r="N73" s="21"/>
      <c r="O73" s="83"/>
    </row>
    <row r="74" spans="1:15" ht="42" x14ac:dyDescent="0.6">
      <c r="A74" s="14"/>
      <c r="B74" s="92">
        <v>8</v>
      </c>
      <c r="C74" s="63" t="s">
        <v>70</v>
      </c>
      <c r="D74" s="60" t="s">
        <v>74</v>
      </c>
      <c r="E74" s="44" t="s">
        <v>73</v>
      </c>
      <c r="F74" s="77"/>
      <c r="G74" s="57"/>
      <c r="H74" s="77"/>
      <c r="I74" s="58"/>
      <c r="J74" s="77"/>
      <c r="K74" s="45"/>
      <c r="L74" s="45"/>
      <c r="M74" s="73"/>
      <c r="N74" s="21"/>
      <c r="O74" s="83"/>
    </row>
    <row r="75" spans="1:15" ht="51.75" customHeight="1" x14ac:dyDescent="0.6">
      <c r="A75" s="14"/>
      <c r="B75" s="92">
        <v>9</v>
      </c>
      <c r="C75" s="63" t="s">
        <v>71</v>
      </c>
      <c r="D75" s="60" t="s">
        <v>72</v>
      </c>
      <c r="E75" s="44" t="s">
        <v>75</v>
      </c>
      <c r="F75" s="31"/>
      <c r="G75" s="57"/>
      <c r="H75" s="31"/>
      <c r="I75" s="58"/>
      <c r="J75" s="31"/>
      <c r="K75" s="45"/>
      <c r="L75" s="45"/>
      <c r="M75" s="73"/>
      <c r="N75" s="21"/>
      <c r="O75" s="83"/>
    </row>
    <row r="76" spans="1:15" ht="158.25" customHeight="1" x14ac:dyDescent="0.6">
      <c r="A76" s="14"/>
      <c r="B76" s="49" t="s">
        <v>51</v>
      </c>
      <c r="C76" s="65" t="s">
        <v>83</v>
      </c>
      <c r="D76" s="44" t="s">
        <v>79</v>
      </c>
      <c r="E76" s="44" t="s">
        <v>52</v>
      </c>
      <c r="F76" s="31" t="s">
        <v>112</v>
      </c>
      <c r="G76" s="45"/>
      <c r="H76" s="45"/>
      <c r="I76" s="45"/>
      <c r="J76" s="45"/>
      <c r="K76" s="45"/>
      <c r="L76" s="45"/>
      <c r="M76" s="73" t="s">
        <v>113</v>
      </c>
      <c r="N76" s="21"/>
      <c r="O76" s="83"/>
    </row>
    <row r="77" spans="1:15" ht="16" customHeight="1" x14ac:dyDescent="0.6">
      <c r="A77" s="14"/>
      <c r="B77" s="118">
        <v>10</v>
      </c>
      <c r="C77" s="121" t="s">
        <v>53</v>
      </c>
      <c r="D77" s="44" t="s">
        <v>54</v>
      </c>
      <c r="E77" s="44" t="s">
        <v>22</v>
      </c>
      <c r="F77" s="31">
        <v>0</v>
      </c>
      <c r="G77" s="37">
        <f t="shared" ref="G77:G81" si="17">IF(OR(F77="", $L77="", $L77=0),"",F77/$L77)</f>
        <v>0</v>
      </c>
      <c r="H77" s="31">
        <v>11</v>
      </c>
      <c r="I77" s="37">
        <f t="shared" ref="I77:I81" si="18">IF(OR(H77="", $L77="", $L77=0),"",H77/$L77)</f>
        <v>0.84615384615384615</v>
      </c>
      <c r="J77" s="31">
        <v>2</v>
      </c>
      <c r="K77" s="37">
        <f t="shared" ref="K77:K79" si="19">IF(OR(J77="", $L77="", $L77=0),"",J77/$L77)</f>
        <v>0.15384615384615385</v>
      </c>
      <c r="L77" s="50">
        <f>IF(OR(F77="",H77="",J77=""),"",SUM(F77,H77,J77))</f>
        <v>13</v>
      </c>
      <c r="M77" s="73"/>
      <c r="N77" s="21"/>
      <c r="O77" s="83" t="str">
        <f t="shared" ref="O77:O78" si="20">IF(OR(F77="",H77="",J77=""),"There are blank boxes",IF(OR(F77&lt;0,H77&lt;0,J77&lt;0),"There are negative staff numbers",""))</f>
        <v/>
      </c>
    </row>
    <row r="78" spans="1:15" ht="16" customHeight="1" x14ac:dyDescent="0.6">
      <c r="A78" s="14"/>
      <c r="B78" s="119"/>
      <c r="C78" s="122"/>
      <c r="D78" s="51" t="s">
        <v>55</v>
      </c>
      <c r="E78" s="44" t="s">
        <v>22</v>
      </c>
      <c r="F78" s="31">
        <v>0</v>
      </c>
      <c r="G78" s="37">
        <f t="shared" si="17"/>
        <v>0</v>
      </c>
      <c r="H78" s="31">
        <v>9</v>
      </c>
      <c r="I78" s="37">
        <f t="shared" si="18"/>
        <v>0.81818181818181823</v>
      </c>
      <c r="J78" s="31">
        <v>2</v>
      </c>
      <c r="K78" s="37">
        <f t="shared" si="19"/>
        <v>0.18181818181818182</v>
      </c>
      <c r="L78" s="50">
        <f t="shared" ref="L78:L81" si="21">IF(OR(F78="",H78="",J78=""),"",SUM(F78,H78,J78))</f>
        <v>11</v>
      </c>
      <c r="M78" s="73"/>
      <c r="N78" s="21"/>
      <c r="O78" s="83" t="str">
        <f t="shared" si="20"/>
        <v/>
      </c>
    </row>
    <row r="79" spans="1:15" ht="16" customHeight="1" x14ac:dyDescent="0.6">
      <c r="A79" s="14"/>
      <c r="B79" s="119"/>
      <c r="C79" s="122"/>
      <c r="D79" s="51" t="s">
        <v>56</v>
      </c>
      <c r="E79" s="44" t="s">
        <v>3</v>
      </c>
      <c r="F79" s="50">
        <f>IF(OR(F77="",F78=""),"",F77-F78)</f>
        <v>0</v>
      </c>
      <c r="G79" s="37">
        <f t="shared" si="17"/>
        <v>0</v>
      </c>
      <c r="H79" s="50">
        <v>2</v>
      </c>
      <c r="I79" s="37">
        <f t="shared" si="18"/>
        <v>1</v>
      </c>
      <c r="J79" s="50">
        <v>0</v>
      </c>
      <c r="K79" s="37">
        <f t="shared" si="19"/>
        <v>0</v>
      </c>
      <c r="L79" s="50">
        <f>IF(OR(L77="",L78=""),"",L77-L78)</f>
        <v>2</v>
      </c>
      <c r="M79" s="73"/>
      <c r="N79" s="21"/>
      <c r="O79" s="83"/>
    </row>
    <row r="80" spans="1:15" ht="16" customHeight="1" x14ac:dyDescent="0.6">
      <c r="A80" s="14"/>
      <c r="B80" s="119"/>
      <c r="C80" s="122"/>
      <c r="D80" s="51" t="s">
        <v>57</v>
      </c>
      <c r="E80" s="44" t="s">
        <v>22</v>
      </c>
      <c r="F80" s="31">
        <v>0</v>
      </c>
      <c r="G80" s="37">
        <f t="shared" si="17"/>
        <v>0</v>
      </c>
      <c r="H80" s="31">
        <v>5</v>
      </c>
      <c r="I80" s="37">
        <f t="shared" si="18"/>
        <v>1</v>
      </c>
      <c r="J80" s="31">
        <v>0</v>
      </c>
      <c r="K80" s="37">
        <f t="shared" ref="K80:K81" si="22">IF(OR(J80="", $L80="", $L80=0),"",J80/$L80)</f>
        <v>0</v>
      </c>
      <c r="L80" s="50">
        <f>IF(OR(F80="",H80="",J80=""),"",SUM(F80,H80,J80))</f>
        <v>5</v>
      </c>
      <c r="M80" s="73"/>
      <c r="N80" s="21"/>
      <c r="O80" s="83" t="str">
        <f t="shared" ref="O80" si="23">IF(OR(F80="",H80="",J80=""),"There are blank boxes",IF(OR(F80&lt;0,H80&lt;0,J80&lt;0),"There are negative staff numbers",""))</f>
        <v/>
      </c>
    </row>
    <row r="81" spans="1:15" ht="16" customHeight="1" x14ac:dyDescent="0.6">
      <c r="A81" s="14"/>
      <c r="B81" s="119"/>
      <c r="C81" s="122"/>
      <c r="D81" s="51" t="s">
        <v>58</v>
      </c>
      <c r="E81" s="44" t="s">
        <v>3</v>
      </c>
      <c r="F81" s="50">
        <f>IF(OR(F77="",F80=""),"",F77-F80)</f>
        <v>0</v>
      </c>
      <c r="G81" s="37">
        <f t="shared" si="17"/>
        <v>0</v>
      </c>
      <c r="H81" s="50">
        <f>IF(OR(H77="",H80=""),"",H77-H80)</f>
        <v>6</v>
      </c>
      <c r="I81" s="37">
        <f t="shared" si="18"/>
        <v>0.75</v>
      </c>
      <c r="J81" s="50">
        <f>IF(OR(J77="",J80=""),"",J77-J80)</f>
        <v>2</v>
      </c>
      <c r="K81" s="37">
        <f t="shared" si="22"/>
        <v>0.25</v>
      </c>
      <c r="L81" s="50">
        <f t="shared" si="21"/>
        <v>8</v>
      </c>
      <c r="M81" s="73"/>
      <c r="N81" s="21"/>
      <c r="O81" s="83"/>
    </row>
    <row r="82" spans="1:15" ht="16" customHeight="1" x14ac:dyDescent="0.6">
      <c r="A82" s="14"/>
      <c r="B82" s="119"/>
      <c r="C82" s="122"/>
      <c r="D82" s="44" t="s">
        <v>59</v>
      </c>
      <c r="E82" s="44" t="s">
        <v>3</v>
      </c>
      <c r="F82" s="53"/>
      <c r="G82" s="52">
        <f>IF(OR(G$58="",G77=""),"",G77-G$58)</f>
        <v>-2.5423728813559324E-2</v>
      </c>
      <c r="H82" s="53"/>
      <c r="I82" s="52">
        <f t="shared" ref="I82:I83" si="24">IF(OR(I$58="",I77=""),"",I77-I$58)</f>
        <v>0.50717079530638853</v>
      </c>
      <c r="J82" s="53"/>
      <c r="K82" s="52">
        <f t="shared" ref="K82:K83" si="25">IF(OR(K$58="",K77=""),"",K77-K$58)</f>
        <v>-0.48174706649282917</v>
      </c>
      <c r="L82" s="45"/>
      <c r="M82" s="73"/>
      <c r="N82" s="21"/>
      <c r="O82" s="82"/>
    </row>
    <row r="83" spans="1:15" ht="16" customHeight="1" x14ac:dyDescent="0.6">
      <c r="A83" s="11"/>
      <c r="B83" s="119"/>
      <c r="C83" s="122"/>
      <c r="D83" s="54" t="s">
        <v>60</v>
      </c>
      <c r="E83" s="44" t="s">
        <v>3</v>
      </c>
      <c r="F83" s="53"/>
      <c r="G83" s="52">
        <f>IF(OR(G$58="",G78=""),"",G78-G$58)</f>
        <v>-2.5423728813559324E-2</v>
      </c>
      <c r="H83" s="53"/>
      <c r="I83" s="52">
        <f t="shared" si="24"/>
        <v>0.47919876733436062</v>
      </c>
      <c r="J83" s="53"/>
      <c r="K83" s="52">
        <f t="shared" si="25"/>
        <v>-0.4537750385208012</v>
      </c>
      <c r="L83" s="45"/>
      <c r="M83" s="73"/>
      <c r="N83" s="21"/>
      <c r="O83" s="82"/>
    </row>
    <row r="84" spans="1:15" ht="16" customHeight="1" x14ac:dyDescent="0.6">
      <c r="A84" s="11"/>
      <c r="B84" s="120"/>
      <c r="C84" s="123"/>
      <c r="D84" s="54" t="s">
        <v>61</v>
      </c>
      <c r="E84" s="44" t="s">
        <v>3</v>
      </c>
      <c r="F84" s="53"/>
      <c r="G84" s="52">
        <f>IF(OR(G$58="",G80=""),"",G80-G$58)</f>
        <v>-2.5423728813559324E-2</v>
      </c>
      <c r="H84" s="53"/>
      <c r="I84" s="52">
        <f>IF(OR(I$58="",I80=""),"",I80-I$58)</f>
        <v>0.66101694915254239</v>
      </c>
      <c r="J84" s="53"/>
      <c r="K84" s="52">
        <f>IF(OR(K$58="",K80=""),"",K80-K$58)</f>
        <v>-0.63559322033898302</v>
      </c>
      <c r="L84" s="45"/>
      <c r="M84" s="73"/>
      <c r="N84" s="21"/>
      <c r="O84" s="82"/>
    </row>
  </sheetData>
  <sheetProtection selectLockedCells="1"/>
  <mergeCells count="18">
    <mergeCell ref="B77:B84"/>
    <mergeCell ref="C77:C84"/>
    <mergeCell ref="C67:C70"/>
    <mergeCell ref="B67:B70"/>
    <mergeCell ref="B12:B58"/>
    <mergeCell ref="C12:C58"/>
    <mergeCell ref="B59:B62"/>
    <mergeCell ref="C59:C62"/>
    <mergeCell ref="B63:B65"/>
    <mergeCell ref="C63:C65"/>
    <mergeCell ref="C66:M66"/>
    <mergeCell ref="B2:M2"/>
    <mergeCell ref="F8:L8"/>
    <mergeCell ref="F9:G9"/>
    <mergeCell ref="H9:I9"/>
    <mergeCell ref="J9:K9"/>
    <mergeCell ref="B4:M6"/>
    <mergeCell ref="B8:E9"/>
  </mergeCells>
  <conditionalFormatting sqref="F13:F27 H13:H27 J13:J27 F34:F47 H34:H47 J34:J47 H59:H60 J59:J60 F63 H63 J63 F67:F78 F80 H80 J80 H77:H78 J77:J78 J67:J75 H67:H75 F59:F60 J54:J56 H54:H56 F54:F56">
    <cfRule type="containsBlanks" dxfId="1" priority="3" stopIfTrue="1">
      <formula>LEN(TRIM(F13))=0</formula>
    </cfRule>
  </conditionalFormatting>
  <conditionalFormatting sqref="F48 H48 J48">
    <cfRule type="containsBlanks" dxfId="0" priority="1" stopIfTrue="1">
      <formula>LEN(TRIM(F48))=0</formula>
    </cfRule>
  </conditionalFormatting>
  <dataValidations count="6">
    <dataValidation type="list" allowBlank="1" showInputMessage="1" showErrorMessage="1" sqref="F76">
      <formula1>"Yes, No"</formula1>
    </dataValidation>
    <dataValidation type="whole" operator="greaterThanOrEqual" allowBlank="1" showInputMessage="1" showErrorMessage="1" errorTitle="Headcount figure" error="Please enter a whole number with no decimals. For missing or unknown, use 0 (zero)." promptTitle="Headcount" prompt="Please enter a whole number (no decimal points)._x000a_For unknown or missing values, use 0 (zero)." sqref="H13:H27 J13:J27 H80 J80 J59:J60 F77:F78 H77:H78 J77:J78 F80 F59:F60 F13:F27 H59:H60 F34:F48 J34:J48 H34:H48 F54:F56 J54:J56 H54:H56">
      <formula1>0</formula1>
    </dataValidation>
    <dataValidation type="decimal" operator="greaterThanOrEqual" allowBlank="1" showInputMessage="1" showErrorMessage="1" errorTitle="Average Headcount figure" error="Please enter a number._x000a_For missing or unknown, use 0 (zero)." promptTitle="Average Headcount" prompt="Enter the average for the two years. _x000a_One decimal place is allowed." sqref="F63 H63 J63">
      <formula1>0</formula1>
    </dataValidation>
    <dataValidation type="decimal" operator="greaterThanOrEqual" allowBlank="1" showInputMessage="1" showErrorMessage="1" errorTitle="Percentage" error="Please enter a number._x000a_For missing or unknown, use 0 (zero)." promptTitle="Percentage" prompt="The entry will be shown to one decimal place only" sqref="F67:F74 H67:H74 J67:J74">
      <formula1>0</formula1>
    </dataValidation>
    <dataValidation type="decimal" operator="greaterThanOrEqual" allowBlank="1" showInputMessage="1" showErrorMessage="1" errorTitle="Score" error="Number entered must be positive" promptTitle="Score" prompt="Enter either a number (with decimals) or a percentage, as appropriate." sqref="F75 H75 J75">
      <formula1>0</formula1>
    </dataValidation>
    <dataValidation operator="greaterThanOrEqual" allowBlank="1" errorTitle="Headcount figure" error="Please enter a whole number with no decimals. For missing or unknown, use 0 (zero)." promptTitle="Headcount" prompt="Please enter a whole number (no decimal points)._x000a_For unknown or missing values, use 0 (zero)." sqref="F28:L32 F49:L53"/>
  </dataValidations>
  <pageMargins left="0.7" right="0.7" top="0.75" bottom="0.75" header="0.3" footer="0.3"/>
  <pageSetup paperSize="9" orientation="portrait" r:id="rId1"/>
  <ignoredErrors>
    <ignoredError sqref="F28:F31 J28:J31 H28:H31"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2D69B5856D56143B29B23B10DDDCD67" ma:contentTypeVersion="13" ma:contentTypeDescription="Create a new document." ma:contentTypeScope="" ma:versionID="25b8cfa3625fef886d942b3685fe5478">
  <xsd:schema xmlns:xsd="http://www.w3.org/2001/XMLSchema" xmlns:xs="http://www.w3.org/2001/XMLSchema" xmlns:p="http://schemas.microsoft.com/office/2006/metadata/properties" xmlns:ns3="c8a8e2e1-1d5c-4bed-9267-e390b1621472" xmlns:ns4="b592a799-d266-4c80-9fb0-5ebf6d2eb852" targetNamespace="http://schemas.microsoft.com/office/2006/metadata/properties" ma:root="true" ma:fieldsID="eb76d6157372777093a926ac7eadfb6d" ns3:_="" ns4:_="">
    <xsd:import namespace="c8a8e2e1-1d5c-4bed-9267-e390b1621472"/>
    <xsd:import namespace="b592a799-d266-4c80-9fb0-5ebf6d2eb852"/>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GenerationTime" minOccurs="0"/>
                <xsd:element ref="ns4:MediaServiceEventHashCode" minOccurs="0"/>
                <xsd:element ref="ns4:MediaServiceAutoKeyPoints" minOccurs="0"/>
                <xsd:element ref="ns4:MediaServiceKeyPoints"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a8e2e1-1d5c-4bed-9267-e390b162147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592a799-d266-4c80-9fb0-5ebf6d2eb85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6A49E67-7697-4A40-867C-467A7C6E2176}">
  <ds:schemaRefs>
    <ds:schemaRef ds:uri="http://schemas.microsoft.com/sharepoint/v3/contenttype/forms"/>
  </ds:schemaRefs>
</ds:datastoreItem>
</file>

<file path=customXml/itemProps2.xml><?xml version="1.0" encoding="utf-8"?>
<ds:datastoreItem xmlns:ds="http://schemas.openxmlformats.org/officeDocument/2006/customXml" ds:itemID="{EB035046-6690-4554-A93B-B5BE95238D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a8e2e1-1d5c-4bed-9267-e390b1621472"/>
    <ds:schemaRef ds:uri="b592a799-d266-4c80-9fb0-5ebf6d2eb8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F02985E-BF1B-4CA5-BAD1-F86B0496FF6F}">
  <ds:schemaRefs>
    <ds:schemaRef ds:uri="http://purl.org/dc/elements/1.1/"/>
    <ds:schemaRef ds:uri="http://schemas.microsoft.com/office/2006/metadata/properties"/>
    <ds:schemaRef ds:uri="http://www.w3.org/XML/1998/namespace"/>
    <ds:schemaRef ds:uri="http://purl.org/dc/terms/"/>
    <ds:schemaRef ds:uri="c8a8e2e1-1d5c-4bed-9267-e390b1621472"/>
    <ds:schemaRef ds:uri="http://schemas.microsoft.com/office/2006/documentManagement/types"/>
    <ds:schemaRef ds:uri="http://schemas.microsoft.com/office/infopath/2007/PartnerControls"/>
    <ds:schemaRef ds:uri="http://schemas.openxmlformats.org/package/2006/metadata/core-properties"/>
    <ds:schemaRef ds:uri="b592a799-d266-4c80-9fb0-5ebf6d2eb852"/>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1. WDES Spreadsheet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Chay, Pei-ling</dc:creator>
  <cp:lastModifiedBy>Claire</cp:lastModifiedBy>
  <dcterms:created xsi:type="dcterms:W3CDTF">2020-07-21T07:59:33Z</dcterms:created>
  <dcterms:modified xsi:type="dcterms:W3CDTF">2021-08-24T12:45:36Z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0x01010072D69B5856D56143B29B23B10DDDCD67</vt:lpwstr>
  </property>
</Properties>
</file>